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psnmmar - D.1.4. - ZAŽÍZ..." sheetId="2" r:id="rId2"/>
    <sheet name="spsnmnsta - stavebně kons..." sheetId="3" r:id="rId3"/>
    <sheet name="spsnmnzti - D.1.4.e - ZDR..." sheetId="4" r:id="rId4"/>
    <sheet name="spspnmnút - D.1.4.a - ZAŘ..." sheetId="5" r:id="rId5"/>
    <sheet name="spsnmnp - D.1.4.f - PLYNO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'spsnmmar - D.1.4. - ZAŽÍZ...'!$C$117:$K$121</definedName>
    <definedName name="_xlnm.Print_Area" localSheetId="1">'spsnmmar - D.1.4. - ZAŽÍZ...'!$C$4:$J$76,'spsnmmar - D.1.4. - ZAŽÍZ...'!$C$82:$J$99,'spsnmmar - D.1.4. - ZAŽÍZ...'!$C$105:$J$121</definedName>
    <definedName name="_xlnm.Print_Titles" localSheetId="1">'spsnmmar - D.1.4. - ZAŽÍZ...'!$117:$117</definedName>
    <definedName name="_xlnm._FilterDatabase" localSheetId="2" hidden="1">'spsnmnsta - stavebně kons...'!$C$123:$K$155</definedName>
    <definedName name="_xlnm.Print_Area" localSheetId="2">'spsnmnsta - stavebně kons...'!$C$4:$J$76,'spsnmnsta - stavebně kons...'!$C$82:$J$105,'spsnmnsta - stavebně kons...'!$C$111:$J$155</definedName>
    <definedName name="_xlnm.Print_Titles" localSheetId="2">'spsnmnsta - stavebně kons...'!$123:$123</definedName>
    <definedName name="_xlnm._FilterDatabase" localSheetId="3" hidden="1">'spsnmnzti - D.1.4.e - ZDR...'!$C$118:$K$149</definedName>
    <definedName name="_xlnm.Print_Area" localSheetId="3">'spsnmnzti - D.1.4.e - ZDR...'!$C$4:$J$76,'spsnmnzti - D.1.4.e - ZDR...'!$C$82:$J$100,'spsnmnzti - D.1.4.e - ZDR...'!$C$106:$J$149</definedName>
    <definedName name="_xlnm.Print_Titles" localSheetId="3">'spsnmnzti - D.1.4.e - ZDR...'!$118:$118</definedName>
    <definedName name="_xlnm._FilterDatabase" localSheetId="4" hidden="1">'spspnmnút - D.1.4.a - ZAŘ...'!$C$127:$K$241</definedName>
    <definedName name="_xlnm.Print_Area" localSheetId="4">'spspnmnút - D.1.4.a - ZAŘ...'!$C$4:$J$76,'spspnmnút - D.1.4.a - ZAŘ...'!$C$82:$J$109,'spspnmnút - D.1.4.a - ZAŘ...'!$C$115:$J$241</definedName>
    <definedName name="_xlnm.Print_Titles" localSheetId="4">'spspnmnút - D.1.4.a - ZAŘ...'!$127:$127</definedName>
    <definedName name="_xlnm._FilterDatabase" localSheetId="5" hidden="1">'spsnmnp - D.1.4.f - PLYNO...'!$C$123:$K$160</definedName>
    <definedName name="_xlnm.Print_Area" localSheetId="5">'spsnmnp - D.1.4.f - PLYNO...'!$C$4:$J$76,'spsnmnp - D.1.4.f - PLYNO...'!$C$82:$J$105,'spsnmnp - D.1.4.f - PLYNO...'!$C$111:$J$160</definedName>
    <definedName name="_xlnm.Print_Titles" localSheetId="5">'spsnmnp - D.1.4.f - PLYNO...'!$123:$123</definedName>
  </definedNames>
  <calcPr/>
</workbook>
</file>

<file path=xl/calcChain.xml><?xml version="1.0" encoding="utf-8"?>
<calcChain xmlns="http://schemas.openxmlformats.org/spreadsheetml/2006/main">
  <c i="6" l="1" r="P151"/>
  <c r="J37"/>
  <c r="J36"/>
  <c i="1" r="AY99"/>
  <c i="6" r="J35"/>
  <c i="1" r="AX99"/>
  <c i="6" r="BI160"/>
  <c r="BH160"/>
  <c r="BG160"/>
  <c r="BF160"/>
  <c r="T160"/>
  <c r="T159"/>
  <c r="T158"/>
  <c r="R160"/>
  <c r="R159"/>
  <c r="R158"/>
  <c r="P160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5" r="R235"/>
  <c r="J37"/>
  <c r="J36"/>
  <c i="1" r="AY98"/>
  <c i="5" r="J35"/>
  <c i="1" r="AX98"/>
  <c i="5" r="BI241"/>
  <c r="BH241"/>
  <c r="BG241"/>
  <c r="BF241"/>
  <c r="T241"/>
  <c r="T240"/>
  <c r="R241"/>
  <c r="R240"/>
  <c r="P241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85"/>
  <c i="4" r="J37"/>
  <c r="J36"/>
  <c i="1" r="AY97"/>
  <c i="4" r="J35"/>
  <c i="1" r="AX97"/>
  <c i="4"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85"/>
  <c i="3" r="J37"/>
  <c r="J36"/>
  <c i="1" r="AY96"/>
  <c i="3" r="J35"/>
  <c i="1" r="AX96"/>
  <c i="3"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T148"/>
  <c r="R149"/>
  <c r="R148"/>
  <c r="P149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2" r="J37"/>
  <c r="J36"/>
  <c i="1" r="AY95"/>
  <c i="2" r="J35"/>
  <c i="1" r="AX95"/>
  <c i="2" r="BI121"/>
  <c r="BH121"/>
  <c r="BG121"/>
  <c r="BF121"/>
  <c r="T121"/>
  <c r="T120"/>
  <c r="T119"/>
  <c r="T118"/>
  <c r="R121"/>
  <c r="R120"/>
  <c r="R119"/>
  <c r="R118"/>
  <c r="P121"/>
  <c r="P120"/>
  <c r="P119"/>
  <c r="P118"/>
  <c i="1" r="AU95"/>
  <c i="2"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1" r="L90"/>
  <c r="AM90"/>
  <c r="AM89"/>
  <c r="L89"/>
  <c r="AM87"/>
  <c r="L87"/>
  <c r="L85"/>
  <c r="L84"/>
  <c i="2" r="J34"/>
  <c i="1" r="AW95"/>
  <c i="3" r="J146"/>
  <c r="BK136"/>
  <c r="J138"/>
  <c i="4" r="BK130"/>
  <c r="BK124"/>
  <c r="BK132"/>
  <c r="J124"/>
  <c r="J143"/>
  <c r="BK123"/>
  <c r="BK135"/>
  <c i="5" r="J213"/>
  <c r="BK214"/>
  <c r="BK223"/>
  <c r="BK182"/>
  <c r="J157"/>
  <c r="BK135"/>
  <c r="J229"/>
  <c r="J218"/>
  <c r="J206"/>
  <c r="J169"/>
  <c r="J154"/>
  <c r="BK184"/>
  <c r="BK154"/>
  <c r="J140"/>
  <c r="BK174"/>
  <c r="J150"/>
  <c r="BK168"/>
  <c r="J166"/>
  <c r="BK152"/>
  <c r="BK185"/>
  <c r="BK190"/>
  <c r="BK145"/>
  <c r="BK169"/>
  <c i="6" r="BK142"/>
  <c r="BK150"/>
  <c r="J138"/>
  <c r="BK148"/>
  <c r="BK143"/>
  <c r="J140"/>
  <c i="1" r="AS94"/>
  <c i="3" r="J127"/>
  <c r="BK145"/>
  <c r="J132"/>
  <c r="BK130"/>
  <c r="J137"/>
  <c i="4" r="BK126"/>
  <c r="J148"/>
  <c r="BK149"/>
  <c r="J149"/>
  <c r="BK140"/>
  <c r="BK143"/>
  <c i="5" r="BK226"/>
  <c r="BK198"/>
  <c r="J196"/>
  <c r="J216"/>
  <c r="BK173"/>
  <c r="J152"/>
  <c r="BK233"/>
  <c r="BK230"/>
  <c r="J132"/>
  <c r="BK164"/>
  <c i="6" r="J136"/>
  <c r="J145"/>
  <c r="J135"/>
  <c r="BK152"/>
  <c r="J155"/>
  <c r="J131"/>
  <c i="3" r="BK127"/>
  <c r="J128"/>
  <c r="BK153"/>
  <c r="BK149"/>
  <c r="J135"/>
  <c i="4" r="J137"/>
  <c r="J123"/>
  <c r="BK138"/>
  <c r="J142"/>
  <c r="J128"/>
  <c i="5" r="J223"/>
  <c r="BK216"/>
  <c r="BK238"/>
  <c r="BK207"/>
  <c r="J198"/>
  <c r="J162"/>
  <c r="J191"/>
  <c r="J153"/>
  <c r="BK138"/>
  <c r="J172"/>
  <c r="J194"/>
  <c r="BK183"/>
  <c r="J155"/>
  <c r="BK187"/>
  <c r="BK139"/>
  <c r="J136"/>
  <c r="BK155"/>
  <c i="6" r="J150"/>
  <c r="J156"/>
  <c r="BK157"/>
  <c i="3" r="BK146"/>
  <c r="BK139"/>
  <c r="J153"/>
  <c r="J144"/>
  <c r="J152"/>
  <c r="J131"/>
  <c i="4" r="BK146"/>
  <c r="J146"/>
  <c r="BK142"/>
  <c r="J135"/>
  <c r="BK127"/>
  <c r="BK145"/>
  <c r="J131"/>
  <c i="5" r="BK205"/>
  <c r="J204"/>
  <c r="J230"/>
  <c r="J179"/>
  <c r="BK159"/>
  <c r="BK144"/>
  <c r="J226"/>
  <c r="BK209"/>
  <c r="J234"/>
  <c r="BK203"/>
  <c r="J203"/>
  <c r="J163"/>
  <c r="J142"/>
  <c r="J148"/>
  <c r="J173"/>
  <c r="BK195"/>
  <c r="BK186"/>
  <c r="J138"/>
  <c r="J184"/>
  <c r="BK181"/>
  <c r="J139"/>
  <c r="J156"/>
  <c i="6" r="BK135"/>
  <c r="J153"/>
  <c r="J133"/>
  <c r="BK156"/>
  <c r="BK136"/>
  <c r="BK144"/>
  <c r="BK141"/>
  <c i="2" r="BK121"/>
  <c i="3" r="BK154"/>
  <c r="J155"/>
  <c r="J141"/>
  <c r="J145"/>
  <c r="BK137"/>
  <c i="4" r="BK134"/>
  <c r="BK125"/>
  <c r="J130"/>
  <c r="BK122"/>
  <c r="J132"/>
  <c i="5" r="J231"/>
  <c r="J212"/>
  <c r="BK228"/>
  <c r="J131"/>
  <c r="J168"/>
  <c r="J195"/>
  <c r="J161"/>
  <c i="6" r="BK145"/>
  <c r="BK139"/>
  <c i="2" r="J121"/>
  <c i="3" r="BK138"/>
  <c r="BK142"/>
  <c r="J143"/>
  <c r="BK141"/>
  <c r="BK135"/>
  <c i="4" r="BK144"/>
  <c r="J126"/>
  <c r="J144"/>
  <c r="J134"/>
  <c i="5" r="J222"/>
  <c r="J207"/>
  <c r="J224"/>
  <c r="BK167"/>
  <c r="J145"/>
  <c r="BK197"/>
  <c r="J239"/>
  <c r="BK234"/>
  <c r="BK229"/>
  <c r="J219"/>
  <c r="J215"/>
  <c r="BK202"/>
  <c r="BK217"/>
  <c r="J217"/>
  <c r="BK157"/>
  <c r="J171"/>
  <c r="J149"/>
  <c r="J186"/>
  <c r="BK142"/>
  <c r="BK170"/>
  <c r="J174"/>
  <c r="J189"/>
  <c r="J175"/>
  <c r="BK166"/>
  <c r="BK177"/>
  <c r="BK148"/>
  <c i="6" r="J157"/>
  <c i="2" r="F35"/>
  <c i="1" r="BB95"/>
  <c i="3" r="BK152"/>
  <c r="BK151"/>
  <c i="5" r="BK224"/>
  <c r="J236"/>
  <c r="J233"/>
  <c r="BK225"/>
  <c r="J220"/>
  <c r="BK218"/>
  <c r="J208"/>
  <c r="BK237"/>
  <c r="BK212"/>
  <c r="J205"/>
  <c r="J165"/>
  <c r="J144"/>
  <c r="J159"/>
  <c r="J141"/>
  <c r="BK171"/>
  <c r="BK192"/>
  <c r="BK165"/>
  <c r="BK179"/>
  <c r="BK180"/>
  <c r="J135"/>
  <c i="6" r="F34"/>
  <c r="BK131"/>
  <c r="BK128"/>
  <c i="5" r="J241"/>
  <c r="BK199"/>
  <c r="BK153"/>
  <c r="BK132"/>
  <c r="BK200"/>
  <c r="BK227"/>
  <c r="J177"/>
  <c i="6" r="J154"/>
  <c r="J137"/>
  <c r="BK146"/>
  <c r="BK153"/>
  <c r="BK137"/>
  <c i="3" r="BK128"/>
  <c r="BK132"/>
  <c r="J134"/>
  <c r="J142"/>
  <c r="BK155"/>
  <c r="J149"/>
  <c r="BK144"/>
  <c r="BK131"/>
  <c i="4" r="BK141"/>
  <c r="J140"/>
  <c r="J127"/>
  <c r="J122"/>
  <c r="BK137"/>
  <c r="J141"/>
  <c i="5" r="J221"/>
  <c r="J228"/>
  <c r="J202"/>
  <c r="BK213"/>
  <c r="BK150"/>
  <c r="J227"/>
  <c r="BK220"/>
  <c r="J199"/>
  <c r="J225"/>
  <c r="J197"/>
  <c r="J158"/>
  <c r="J192"/>
  <c r="BK162"/>
  <c r="J147"/>
  <c r="BK189"/>
  <c r="BK149"/>
  <c r="BK160"/>
  <c r="BK172"/>
  <c r="J193"/>
  <c r="J180"/>
  <c r="BK137"/>
  <c r="BK163"/>
  <c r="J170"/>
  <c i="6" r="BK140"/>
  <c r="J134"/>
  <c i="2" r="F36"/>
  <c i="1" r="BC95"/>
  <c i="3" r="BK143"/>
  <c r="J130"/>
  <c r="J139"/>
  <c i="4" r="J139"/>
  <c r="J129"/>
  <c r="BK148"/>
  <c r="J138"/>
  <c i="5" r="BK215"/>
  <c r="BK231"/>
  <c r="BK211"/>
  <c r="BK221"/>
  <c i="6" r="J146"/>
  <c r="J147"/>
  <c r="BK154"/>
  <c r="BK127"/>
  <c i="4" r="BK129"/>
  <c r="BK139"/>
  <c r="BK131"/>
  <c r="J147"/>
  <c r="J136"/>
  <c i="5" r="J211"/>
  <c r="BK206"/>
  <c r="J238"/>
  <c r="J185"/>
  <c r="BK161"/>
  <c r="BK131"/>
  <c r="BK204"/>
  <c r="BK196"/>
  <c i="6" r="BK160"/>
  <c r="BK155"/>
  <c r="J152"/>
  <c r="BK147"/>
  <c r="J128"/>
  <c i="4" r="BK128"/>
  <c r="BK136"/>
  <c r="J125"/>
  <c i="5" r="BK241"/>
  <c r="BK222"/>
  <c r="BK236"/>
  <c r="BK208"/>
  <c r="BK151"/>
  <c r="J214"/>
  <c r="BK201"/>
  <c r="J182"/>
  <c r="J160"/>
  <c r="BK175"/>
  <c r="J151"/>
  <c r="J190"/>
  <c r="BK141"/>
  <c r="J187"/>
  <c r="BK136"/>
  <c r="BK191"/>
  <c r="BK140"/>
  <c r="BK147"/>
  <c i="6" r="J132"/>
  <c r="J160"/>
  <c r="J127"/>
  <c r="J142"/>
  <c r="BK134"/>
  <c i="2" r="F37"/>
  <c i="1" r="BD95"/>
  <c i="3" r="J151"/>
  <c r="J154"/>
  <c r="J136"/>
  <c r="BK134"/>
  <c i="4" r="BK147"/>
  <c r="J145"/>
  <c i="5" r="J237"/>
  <c r="BK239"/>
  <c r="J201"/>
  <c r="BK156"/>
  <c r="BK219"/>
  <c r="J209"/>
  <c r="J200"/>
  <c r="J164"/>
  <c r="BK194"/>
  <c r="BK158"/>
  <c r="J183"/>
  <c r="BK193"/>
  <c r="J181"/>
  <c r="J137"/>
  <c r="J176"/>
  <c r="J167"/>
  <c r="BK176"/>
  <c i="6" r="J144"/>
  <c r="J148"/>
  <c r="BK132"/>
  <c r="J139"/>
  <c r="BK138"/>
  <c r="BK133"/>
  <c r="J143"/>
  <c r="J141"/>
  <c i="3" l="1" r="BK140"/>
  <c r="J140"/>
  <c r="J101"/>
  <c i="4" r="R121"/>
  <c i="5" r="P130"/>
  <c r="P129"/>
  <c r="P143"/>
  <c r="BK178"/>
  <c r="J178"/>
  <c r="J103"/>
  <c r="BK235"/>
  <c r="J235"/>
  <c r="J107"/>
  <c i="3" r="P133"/>
  <c i="5" r="R130"/>
  <c r="R129"/>
  <c r="R143"/>
  <c r="P178"/>
  <c i="3" r="BK126"/>
  <c r="J126"/>
  <c r="J98"/>
  <c i="5" r="BK130"/>
  <c r="BK129"/>
  <c r="T143"/>
  <c r="T178"/>
  <c i="4" r="P133"/>
  <c i="5" r="P146"/>
  <c r="R210"/>
  <c i="3" r="R133"/>
  <c i="4" r="T133"/>
  <c i="5" r="P134"/>
  <c r="P188"/>
  <c r="P232"/>
  <c r="BK134"/>
  <c r="J134"/>
  <c r="J100"/>
  <c r="BK188"/>
  <c r="J188"/>
  <c r="J104"/>
  <c r="T235"/>
  <c i="3" r="P126"/>
  <c r="P140"/>
  <c i="4" r="BK133"/>
  <c r="J133"/>
  <c r="J99"/>
  <c i="5" r="BK146"/>
  <c r="R178"/>
  <c r="BK232"/>
  <c r="J232"/>
  <c r="J106"/>
  <c i="3" r="T126"/>
  <c r="T133"/>
  <c i="4" r="R133"/>
  <c i="5" r="T130"/>
  <c r="T129"/>
  <c r="BK143"/>
  <c r="J143"/>
  <c r="J101"/>
  <c r="R188"/>
  <c r="P235"/>
  <c i="3" r="R129"/>
  <c r="R150"/>
  <c r="R147"/>
  <c i="5" r="R146"/>
  <c r="P210"/>
  <c i="6" r="R126"/>
  <c r="R125"/>
  <c i="3" r="T129"/>
  <c r="P150"/>
  <c r="P147"/>
  <c i="4" r="BK121"/>
  <c r="J121"/>
  <c r="J98"/>
  <c i="6" r="BK130"/>
  <c i="3" r="R126"/>
  <c r="T140"/>
  <c i="5" r="T134"/>
  <c r="BK210"/>
  <c r="J210"/>
  <c r="J105"/>
  <c r="T232"/>
  <c i="6" r="BK126"/>
  <c r="J126"/>
  <c r="J98"/>
  <c r="T126"/>
  <c r="T125"/>
  <c r="BK151"/>
  <c r="J151"/>
  <c r="J102"/>
  <c i="3" r="BK133"/>
  <c r="J133"/>
  <c r="J100"/>
  <c r="BK150"/>
  <c i="4" r="P121"/>
  <c r="P120"/>
  <c r="P119"/>
  <c i="1" r="AU97"/>
  <c i="5" r="T146"/>
  <c r="T133"/>
  <c r="T128"/>
  <c r="T210"/>
  <c i="6" r="P130"/>
  <c r="P129"/>
  <c i="3" r="BK129"/>
  <c r="J129"/>
  <c r="J99"/>
  <c r="R140"/>
  <c i="4" r="T121"/>
  <c r="T120"/>
  <c r="T119"/>
  <c i="3" r="P129"/>
  <c r="T150"/>
  <c r="T147"/>
  <c i="6" r="P126"/>
  <c r="P125"/>
  <c r="T130"/>
  <c r="T129"/>
  <c r="T151"/>
  <c i="5" r="R134"/>
  <c r="T188"/>
  <c r="R232"/>
  <c i="6" r="R130"/>
  <c r="R129"/>
  <c r="R151"/>
  <c i="5" r="BK240"/>
  <c r="J240"/>
  <c r="J108"/>
  <c i="3" r="BK148"/>
  <c r="J148"/>
  <c r="J103"/>
  <c i="2" r="BK120"/>
  <c r="J120"/>
  <c r="J98"/>
  <c i="6" r="BK149"/>
  <c r="J149"/>
  <c r="J101"/>
  <c r="BK159"/>
  <c r="J159"/>
  <c r="J104"/>
  <c r="E85"/>
  <c r="BE135"/>
  <c i="5" r="J146"/>
  <c r="J102"/>
  <c i="6" r="F121"/>
  <c r="BE128"/>
  <c r="BE136"/>
  <c r="BE138"/>
  <c r="BE140"/>
  <c r="BE142"/>
  <c i="5" r="J129"/>
  <c r="J97"/>
  <c r="J130"/>
  <c r="J98"/>
  <c i="6" r="BE133"/>
  <c r="BE154"/>
  <c r="J89"/>
  <c r="BE131"/>
  <c r="BE132"/>
  <c r="BE155"/>
  <c r="BE137"/>
  <c r="BE147"/>
  <c r="BE150"/>
  <c r="BE153"/>
  <c r="BE144"/>
  <c r="BE145"/>
  <c r="BE146"/>
  <c r="BE148"/>
  <c r="BE152"/>
  <c r="BE156"/>
  <c r="BE127"/>
  <c r="BE134"/>
  <c r="BE139"/>
  <c r="BE141"/>
  <c r="BE143"/>
  <c r="BE157"/>
  <c r="BE160"/>
  <c i="1" r="BA99"/>
  <c i="5" r="J89"/>
  <c r="F125"/>
  <c r="BE132"/>
  <c r="BE137"/>
  <c r="BE162"/>
  <c r="BE131"/>
  <c r="BE141"/>
  <c r="BE151"/>
  <c r="BE156"/>
  <c r="BE160"/>
  <c r="BE161"/>
  <c r="BE184"/>
  <c r="BE187"/>
  <c r="BE142"/>
  <c r="BE147"/>
  <c r="BE149"/>
  <c r="BE157"/>
  <c r="E118"/>
  <c r="BE135"/>
  <c r="BE136"/>
  <c r="BE140"/>
  <c r="BE168"/>
  <c r="BE171"/>
  <c r="BE173"/>
  <c r="BE183"/>
  <c r="BE150"/>
  <c r="BE169"/>
  <c r="BE185"/>
  <c r="BE195"/>
  <c r="BE152"/>
  <c r="BE154"/>
  <c r="BE155"/>
  <c r="BE158"/>
  <c r="BE179"/>
  <c r="BE182"/>
  <c r="BE189"/>
  <c i="4" r="BK120"/>
  <c r="BK119"/>
  <c r="J119"/>
  <c r="J96"/>
  <c i="5" r="BE144"/>
  <c r="BE153"/>
  <c r="BE164"/>
  <c r="BE167"/>
  <c r="BE175"/>
  <c r="BE177"/>
  <c r="BE181"/>
  <c r="BE192"/>
  <c r="BE163"/>
  <c r="BE166"/>
  <c r="BE172"/>
  <c r="BE180"/>
  <c r="BE190"/>
  <c r="BE193"/>
  <c r="BE139"/>
  <c r="BE145"/>
  <c r="BE159"/>
  <c r="BE170"/>
  <c r="BE174"/>
  <c r="BE186"/>
  <c r="BE191"/>
  <c r="BE212"/>
  <c r="BE213"/>
  <c r="BE231"/>
  <c r="BE206"/>
  <c r="BE208"/>
  <c r="BE216"/>
  <c r="BE222"/>
  <c r="BE223"/>
  <c r="BE224"/>
  <c r="BE225"/>
  <c r="BE226"/>
  <c r="BE227"/>
  <c r="BE239"/>
  <c r="BE199"/>
  <c r="BE207"/>
  <c r="BE228"/>
  <c r="BE196"/>
  <c r="BE201"/>
  <c r="BE202"/>
  <c r="BE203"/>
  <c r="BE211"/>
  <c r="BE215"/>
  <c r="BE217"/>
  <c r="BE218"/>
  <c r="BE236"/>
  <c r="BE237"/>
  <c r="BE238"/>
  <c r="BE138"/>
  <c r="BE148"/>
  <c r="BE165"/>
  <c r="BE176"/>
  <c r="BE194"/>
  <c r="BE198"/>
  <c r="BE200"/>
  <c r="BE204"/>
  <c r="BE205"/>
  <c r="BE229"/>
  <c r="BE233"/>
  <c r="BE234"/>
  <c r="BE241"/>
  <c r="BE197"/>
  <c r="BE209"/>
  <c r="BE220"/>
  <c r="BE221"/>
  <c r="BE230"/>
  <c r="BE214"/>
  <c r="BE219"/>
  <c i="4" r="BE125"/>
  <c r="BE128"/>
  <c r="J89"/>
  <c r="BE123"/>
  <c r="BE134"/>
  <c r="BE136"/>
  <c i="3" r="J150"/>
  <c r="J104"/>
  <c i="4" r="BE122"/>
  <c r="BE127"/>
  <c r="BE130"/>
  <c r="BE131"/>
  <c r="BE137"/>
  <c r="E109"/>
  <c r="BE144"/>
  <c r="BE141"/>
  <c r="F92"/>
  <c r="BE124"/>
  <c r="BE139"/>
  <c r="BE145"/>
  <c r="BE126"/>
  <c r="BE140"/>
  <c r="BE146"/>
  <c r="BE148"/>
  <c r="BE132"/>
  <c r="BE135"/>
  <c r="BE147"/>
  <c r="BE143"/>
  <c i="3" r="BK125"/>
  <c i="4" r="BE142"/>
  <c r="BE149"/>
  <c r="BE129"/>
  <c r="BE138"/>
  <c i="3" r="F92"/>
  <c r="BE128"/>
  <c r="BE135"/>
  <c r="E114"/>
  <c r="BE143"/>
  <c r="BE132"/>
  <c r="BE138"/>
  <c r="BE142"/>
  <c r="J89"/>
  <c r="BE139"/>
  <c r="BE155"/>
  <c r="BE127"/>
  <c r="BE131"/>
  <c r="BE134"/>
  <c r="BE141"/>
  <c r="BE145"/>
  <c r="BE151"/>
  <c r="BE153"/>
  <c r="BE137"/>
  <c r="BE144"/>
  <c r="BE146"/>
  <c r="BE154"/>
  <c r="BE136"/>
  <c r="BE152"/>
  <c r="BE130"/>
  <c r="BE149"/>
  <c i="2" r="E85"/>
  <c r="J89"/>
  <c r="F92"/>
  <c r="BE121"/>
  <c i="4" r="F34"/>
  <c i="1" r="BA97"/>
  <c i="2" r="J33"/>
  <c i="1" r="AV95"/>
  <c r="AT95"/>
  <c i="5" r="F37"/>
  <c i="1" r="BD98"/>
  <c i="3" r="F34"/>
  <c i="1" r="BA96"/>
  <c i="6" r="J34"/>
  <c i="1" r="AW99"/>
  <c i="4" r="J34"/>
  <c i="1" r="AW97"/>
  <c i="6" r="F35"/>
  <c i="1" r="BB99"/>
  <c i="4" r="F37"/>
  <c i="1" r="BD97"/>
  <c i="5" r="F36"/>
  <c i="1" r="BC98"/>
  <c i="4" r="F36"/>
  <c i="1" r="BC97"/>
  <c i="2" r="F34"/>
  <c i="1" r="BA95"/>
  <c i="5" r="F34"/>
  <c i="1" r="BA98"/>
  <c i="5" r="J34"/>
  <c i="1" r="AW98"/>
  <c i="3" r="F37"/>
  <c i="1" r="BD96"/>
  <c i="5" r="F35"/>
  <c i="1" r="BB98"/>
  <c i="3" r="F35"/>
  <c i="1" r="BB96"/>
  <c i="6" r="F36"/>
  <c i="1" r="BC99"/>
  <c i="3" r="J34"/>
  <c i="1" r="AW96"/>
  <c i="4" r="F35"/>
  <c i="1" r="BB97"/>
  <c i="6" r="F37"/>
  <c i="1" r="BD99"/>
  <c i="3" r="F36"/>
  <c i="1" r="BC96"/>
  <c i="5" l="1" r="R133"/>
  <c r="R128"/>
  <c i="6" r="T124"/>
  <c r="BK129"/>
  <c r="J129"/>
  <c r="J99"/>
  <c i="5" r="BK133"/>
  <c r="J133"/>
  <c r="J99"/>
  <c i="3" r="P125"/>
  <c r="P124"/>
  <c i="1" r="AU96"/>
  <c i="6" r="P124"/>
  <c i="1" r="AU99"/>
  <c i="6" r="R124"/>
  <c i="3" r="R125"/>
  <c r="R124"/>
  <c r="BK147"/>
  <c r="J147"/>
  <c r="J102"/>
  <c i="5" r="P133"/>
  <c r="P128"/>
  <c i="1" r="AU98"/>
  <c i="3" r="T125"/>
  <c r="T124"/>
  <c i="4" r="R120"/>
  <c r="R119"/>
  <c i="2" r="BK119"/>
  <c r="BK118"/>
  <c r="J118"/>
  <c r="J96"/>
  <c i="6" r="J130"/>
  <c r="J100"/>
  <c r="BK158"/>
  <c r="J158"/>
  <c r="J103"/>
  <c r="BK125"/>
  <c r="BK124"/>
  <c r="J124"/>
  <c i="4" r="J120"/>
  <c r="J97"/>
  <c i="3" r="J125"/>
  <c r="J97"/>
  <c r="F33"/>
  <c i="1" r="AZ96"/>
  <c r="BC94"/>
  <c r="W32"/>
  <c i="4" r="J33"/>
  <c i="1" r="AV97"/>
  <c r="AT97"/>
  <c r="BD94"/>
  <c r="W33"/>
  <c i="6" r="J30"/>
  <c i="1" r="AG99"/>
  <c i="3" r="J33"/>
  <c i="1" r="AV96"/>
  <c r="AT96"/>
  <c i="6" r="J33"/>
  <c i="1" r="AV99"/>
  <c r="AT99"/>
  <c r="AN99"/>
  <c i="5" r="F33"/>
  <c i="1" r="AZ98"/>
  <c i="4" r="F33"/>
  <c i="1" r="AZ97"/>
  <c i="2" r="F33"/>
  <c i="1" r="AZ95"/>
  <c i="5" r="J33"/>
  <c i="1" r="AV98"/>
  <c r="AT98"/>
  <c i="4" r="J30"/>
  <c i="1" r="AG97"/>
  <c i="6" r="F33"/>
  <c i="1" r="AZ99"/>
  <c r="BA94"/>
  <c r="W30"/>
  <c r="BB94"/>
  <c r="W31"/>
  <c i="3" l="1" r="BK124"/>
  <c r="J124"/>
  <c r="J96"/>
  <c i="6" r="J96"/>
  <c i="5" r="BK128"/>
  <c r="J128"/>
  <c r="J96"/>
  <c i="2" r="J119"/>
  <c r="J97"/>
  <c i="6" r="J125"/>
  <c r="J97"/>
  <c r="J39"/>
  <c i="1" r="AN97"/>
  <c i="4" r="J39"/>
  <c i="1" r="AU94"/>
  <c r="AY94"/>
  <c i="2" r="J30"/>
  <c r="J39"/>
  <c i="1" r="AZ94"/>
  <c r="W29"/>
  <c r="AW94"/>
  <c r="AK30"/>
  <c r="AX94"/>
  <c l="1" r="AG95"/>
  <c r="AN95"/>
  <c i="3" r="J30"/>
  <c i="1" r="AG96"/>
  <c r="AN96"/>
  <c i="5" r="J30"/>
  <c i="1" r="AG98"/>
  <c r="AV94"/>
  <c r="AK29"/>
  <c i="3" l="1" r="J39"/>
  <c i="5" r="J39"/>
  <c i="1" r="AN98"/>
  <c r="AT94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<sst xmlns="http://schemas.openxmlformats.org/spreadsheetml/2006/main">
  <si>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</si>
  <si>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</si>
  <si>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</si>
  <si>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</si>
  <si>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</si>
  <si>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{fa26939d-10fd-40a2-b576-47b9e3d90a65}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</si>
  <si>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</si>
  <si>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</si>
  <si>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</si>
  <si>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</si>
  <si>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</si>
  <si>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</si>
  <si>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</si>
  <si>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</si>
  <si>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spsnmn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</si>
  <si>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</si>
  <si>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</si>
  <si>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REKONSTRUKCE PLYNOVÉ KOTELNY NA  SPŠ  NOVÉ MĚSTO NAD METUJÍ</t>
  </si>
  <si>
    <t>KSO:</t>
  </si>
  <si>
    <t>CC-CZ:</t>
  </si>
  <si>
    <t>Místo:</t>
  </si>
  <si>
    <t>NOVÉ MĚSTO NAD METUJÍ</t>
  </si>
  <si>
    <t>Datum:</t>
  </si>
  <si>
    <t>12. 7. 2023</t>
  </si>
  <si>
    <t>Zadavatel:</t>
  </si>
  <si>
    <t>IČ:</t>
  </si>
  <si>
    <t>SPŠ,OŠ a ZŠ , NOVÉ MĚSTO NAD METUJÍ</t>
  </si>
  <si>
    <t>DIČ:</t>
  </si>
  <si>
    <t>Uchazeč:</t>
  </si>
  <si>
    <t>Vyplň údaj</t>
  </si>
  <si>
    <t>Projektant:</t>
  </si>
  <si>
    <t>11016019</t>
  </si>
  <si>
    <t>Jiří Vik Tepelná technika</t>
  </si>
  <si>
    <t>CZ45092711</t>
  </si>
  <si>
    <t>True</t>
  </si>
  <si>
    <t>Zpracovatel:</t>
  </si>
  <si>
    <t>JVIK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</si>
  <si>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</si>
  <si>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</si>
  <si>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</si>
  <si>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</si>
  <si>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</si>
  <si>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</si>
  <si>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</si>
  <si>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</si>
  <si>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</si>
  <si>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</si>
  <si>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</si>
  <si>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</si>
  <si>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</si>
  <si>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</si>
  <si>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</si>
  <si>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</si>
  <si>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</si>
  <si>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</si>
  <si>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</si>
  <si>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</si>
  <si>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</si>
  <si>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</si>
  <si>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</si>
  <si>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</si>
  <si>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</si>
  <si>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</si>
  <si>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</si>
  <si>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</si>
  <si>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</si>
  <si>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</si>
  <si>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</si>
  <si>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</si>
  <si>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</si>
  <si>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</si>
  <si>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</si>
  <si>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</si>
  <si>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</si>
  <si>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</si>
  <si>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</si>
  <si>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</si>
  <si>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</si>
  <si>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</si>
  <si>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</si>
  <si>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</si>
  <si>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</si>
  <si>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</si>
  <si>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spsnmmar</t>
  </si>
  <si>
    <t>D.1.4. - ZAŽÍZENÍ MĚŘENÍ A REGULACE</t>
  </si>
  <si>
    <t>STA</t>
  </si>
  <si>
    <t>1</t>
  </si>
  <si>
    <t>{6362123f-11a3-495a-857f-0bd0c02f1f05}</t>
  </si>
  <si>
    <t>2</t>
  </si>
  <si>
    <t>spsnmnsta</t>
  </si>
  <si>
    <t>stavebně konstrukční část</t>
  </si>
  <si>
    <t>{d3185fb7-9eb6-4bce-baf0-40754484cdfe}</t>
  </si>
  <si>
    <t>spsnmnzti</t>
  </si>
  <si>
    <t>D.1.4.e - ZDRAVOTNĚ - TECHNICKÉ INSTALACE</t>
  </si>
  <si>
    <t>{6d6d0854-6c9a-403e-b933-0c6eb1ec5947}</t>
  </si>
  <si>
    <t>spspnmnút</t>
  </si>
  <si>
    <t>D.1.4.a - ZAŘÍZENÍ PRO VYTÁPĚNÍ STAVEB</t>
  </si>
  <si>
    <t>{c40b52cf-fe0e-4c21-a567-13026aeaabc7}</t>
  </si>
  <si>
    <t>spsnmnp</t>
  </si>
  <si>
    <t>D.1.4.f - PLYNOVÁ ZAŘÍZENÍ</t>
  </si>
  <si>
    <t>{c2e80692-663f-452a-ab6e-72ce522aef13}</t>
  </si>
  <si>
    <t>KRYCÍ LIST SOUPISU PRACÍ</t>
  </si>
  <si>
    <t>Objekt:</t>
  </si>
  <si>
    <t>spsnmmar - D.1.4. - ZAŽÍZENÍ MĚŘENÍ A REGULACE</t>
  </si>
  <si>
    <t>REKAPITULACE ČLENĚNÍ SOUPISU PRACÍ</t>
  </si>
  <si>
    <t>Kód dílu - Popis</t>
  </si>
  <si>
    <t>Cena celkem [CZK]</t>
  </si>
  <si>
    <t>Náklady ze soupisu prací</t>
  </si>
  <si>
    <t>-1</t>
  </si>
  <si>
    <t>PSV - PSV</t>
  </si>
  <si>
    <t xml:space="preserve">    001 - Měření a regulace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</si>
  <si>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</si>
  <si>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</si>
  <si>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</si>
  <si>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</si>
  <si>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</si>
  <si>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</si>
  <si>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</si>
  <si>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</si>
  <si>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</si>
  <si>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</si>
  <si>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</si>
  <si>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</si>
  <si>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</si>
  <si>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</si>
  <si>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ROZPOCET</t>
  </si>
  <si>
    <t>001</t>
  </si>
  <si>
    <t>Měření a regulace</t>
  </si>
  <si>
    <t>K</t>
  </si>
  <si>
    <t>0001</t>
  </si>
  <si>
    <t>Zařízení měření a regulace</t>
  </si>
  <si>
    <t>ks</t>
  </si>
  <si>
    <t>16</t>
  </si>
  <si>
    <t>525933870</t>
  </si>
  <si>
    <t>spsnmnsta - stavebně konstrukční část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</si>
  <si>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</si>
  <si>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</si>
  <si>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</si>
  <si>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</si>
  <si>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</si>
  <si>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</si>
  <si>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10001 - Vzduchotechnika</t>
  </si>
  <si>
    <t xml:space="preserve">    783 - Dokončovací práce - nátěry</t>
  </si>
  <si>
    <t>HSV</t>
  </si>
  <si>
    <t>Práce a dodávky HSV</t>
  </si>
  <si>
    <t>3</t>
  </si>
  <si>
    <t>Svislé a kompletní konstrukce</t>
  </si>
  <si>
    <t>340235212</t>
  </si>
  <si>
    <t>Zazdívka otvorů v příčkách nebo stěnách pl do 0,0225 m2 cihlami plnými tl přes 100 mm</t>
  </si>
  <si>
    <t>kus</t>
  </si>
  <si>
    <t>4</t>
  </si>
  <si>
    <t>48376604</t>
  </si>
  <si>
    <t>340236212</t>
  </si>
  <si>
    <t>Zazdívka otvorů v příčkách nebo stěnách pl přes 0,0225 do 0,09 m2 cihlami plnými tl přes 100 mm</t>
  </si>
  <si>
    <t>-5848149</t>
  </si>
  <si>
    <t>6</t>
  </si>
  <si>
    <t>Úpravy povrchů, podlahy a osazování výplní</t>
  </si>
  <si>
    <t>612315411</t>
  </si>
  <si>
    <t>Oprava vnitřní vápenné hladké omítky stěn v rozsahu plochy do 10 %</t>
  </si>
  <si>
    <t>m2</t>
  </si>
  <si>
    <t>-271726155</t>
  </si>
  <si>
    <t>619996145</t>
  </si>
  <si>
    <t>Ochrana konstrukcí nebo samostatných prvků obalením geotextilií</t>
  </si>
  <si>
    <t>-621955428</t>
  </si>
  <si>
    <t>5</t>
  </si>
  <si>
    <t>631312131</t>
  </si>
  <si>
    <t>Doplnění dosavadních mazanin betonem prostým plochy do 4 m2 tloušťky přes 80 mm</t>
  </si>
  <si>
    <t>m3</t>
  </si>
  <si>
    <t>809948540</t>
  </si>
  <si>
    <t>9</t>
  </si>
  <si>
    <t>Ostatní konstrukce a práce, bourání</t>
  </si>
  <si>
    <t>952901102</t>
  </si>
  <si>
    <t>Čištění budov omytí jednoduchých oken nebo balkonových dveří pl přes 0,6 do 1,5 m2</t>
  </si>
  <si>
    <t>1246946337</t>
  </si>
  <si>
    <t>7</t>
  </si>
  <si>
    <t>952902021</t>
  </si>
  <si>
    <t>Čištění budov zametení hladkých podlah</t>
  </si>
  <si>
    <t>-816862877</t>
  </si>
  <si>
    <t>8</t>
  </si>
  <si>
    <t>952902031</t>
  </si>
  <si>
    <t>Čištění budov omytí hladkých podlah</t>
  </si>
  <si>
    <t>-1694409745</t>
  </si>
  <si>
    <t>952902221</t>
  </si>
  <si>
    <t>Čištění budov zametení schodišť</t>
  </si>
  <si>
    <t>-1219143210</t>
  </si>
  <si>
    <t>10</t>
  </si>
  <si>
    <t>952902231</t>
  </si>
  <si>
    <t>Čištění budov omytí schodišť</t>
  </si>
  <si>
    <t>-2050881026</t>
  </si>
  <si>
    <t>33</t>
  </si>
  <si>
    <t>971033261</t>
  </si>
  <si>
    <t>Vybourání otvorů ve zdivu cihelném pl do 0,0225 m2 na MVC nebo MV tl do 600 mm</t>
  </si>
  <si>
    <t>1889286404</t>
  </si>
  <si>
    <t>997</t>
  </si>
  <si>
    <t>Přesun sutě</t>
  </si>
  <si>
    <t>14</t>
  </si>
  <si>
    <t>997013501</t>
  </si>
  <si>
    <t>Odvoz suti a vybouraných hmot na skládku nebo meziskládku do 1 km se složením</t>
  </si>
  <si>
    <t>t</t>
  </si>
  <si>
    <t>853832562</t>
  </si>
  <si>
    <t>997013509</t>
  </si>
  <si>
    <t>Příplatek k odvozu suti a vybouraných hmot na skládku ZKD 1 km přes 1 km</t>
  </si>
  <si>
    <t>-345548118</t>
  </si>
  <si>
    <t>997013601</t>
  </si>
  <si>
    <t>Poplatek za uložení na skládce (skládkovné) stavebního odpadu betonového kód odpadu 17 01 01</t>
  </si>
  <si>
    <t>7476644</t>
  </si>
  <si>
    <t>17</t>
  </si>
  <si>
    <t>997013603</t>
  </si>
  <si>
    <t>Poplatek za uložení na skládce (skládkovné) stavebního odpadu cihelného kód odpadu 17 01 02</t>
  </si>
  <si>
    <t>1401700344</t>
  </si>
  <si>
    <t>18</t>
  </si>
  <si>
    <t>997013631</t>
  </si>
  <si>
    <t>Poplatek za uložení na skládce (skládkovné) stavebního odpadu směsného kód odpadu 17 09 04</t>
  </si>
  <si>
    <t>886866709</t>
  </si>
  <si>
    <t>19</t>
  </si>
  <si>
    <t>997013811</t>
  </si>
  <si>
    <t>Poplatek za uložení na skládce (skládkovné) stavebního odpadu dřevěného kód odpadu 17 02 01</t>
  </si>
  <si>
    <t>-2006965415</t>
  </si>
  <si>
    <t>Práce a dodávky PSV</t>
  </si>
  <si>
    <t>10001</t>
  </si>
  <si>
    <t>Vzduchotechnika</t>
  </si>
  <si>
    <t>20</t>
  </si>
  <si>
    <t>M</t>
  </si>
  <si>
    <t>10002</t>
  </si>
  <si>
    <t>Zmenšení průřezu větracího průduchu</t>
  </si>
  <si>
    <t>32</t>
  </si>
  <si>
    <t>1282343677</t>
  </si>
  <si>
    <t>783</t>
  </si>
  <si>
    <t>Dokončovací práce - nátěry</t>
  </si>
  <si>
    <t>23</t>
  </si>
  <si>
    <t>783801401</t>
  </si>
  <si>
    <t>Ometení omítek před provedením nátěru</t>
  </si>
  <si>
    <t>668277003</t>
  </si>
  <si>
    <t>24</t>
  </si>
  <si>
    <t>783822203</t>
  </si>
  <si>
    <t>Lokální vyrovnání omítky před provedením nátěru disperzní stěrkou tl do 3 mm pl přes 0,1 do 0,25 m2</t>
  </si>
  <si>
    <t>-1737338141</t>
  </si>
  <si>
    <t>25</t>
  </si>
  <si>
    <t>783823131</t>
  </si>
  <si>
    <t>Penetrační akrylátový nátěr hladkých, tenkovrstvých zrnitých nebo štukových omítek</t>
  </si>
  <si>
    <t>1571191246</t>
  </si>
  <si>
    <t>26</t>
  </si>
  <si>
    <t>783827121</t>
  </si>
  <si>
    <t>Krycí jednonásobný akrylátový nátěr omítek stupně členitosti 1 a 2</t>
  </si>
  <si>
    <t>-1385839838</t>
  </si>
  <si>
    <t>783932171</t>
  </si>
  <si>
    <t>Celoplošné vyrovnání betonové podlahy cementovou stěrkou tl do 3 mm</t>
  </si>
  <si>
    <t>-1444358634</t>
  </si>
  <si>
    <t>spsnmnzti - D.1.4.e - ZDRAVOTNĚ - TECHNICKÉ INSTALACE</t>
  </si>
  <si>
    <t xml:space="preserve">    721 - Zdravotechnika - vnitřní kanalizace</t>
  </si>
  <si>
    <t xml:space="preserve">    722 - Zdravotechnika - vnitřní vodovod</t>
  </si>
  <si>
    <t>721</t>
  </si>
  <si>
    <t>Zdravotechnika - vnitřní kanalizace</t>
  </si>
  <si>
    <t>721171902</t>
  </si>
  <si>
    <t>Potrubí z PP vsazení odbočky do hrdla DN 40</t>
  </si>
  <si>
    <t>339214389</t>
  </si>
  <si>
    <t>721171914</t>
  </si>
  <si>
    <t>Potrubí z PP propojení potrubí DN 75</t>
  </si>
  <si>
    <t>1763110371</t>
  </si>
  <si>
    <t>721174042</t>
  </si>
  <si>
    <t>Potrubí kanalizační z PP připojovací DN 40</t>
  </si>
  <si>
    <t>m</t>
  </si>
  <si>
    <t>2090573472</t>
  </si>
  <si>
    <t>721194104</t>
  </si>
  <si>
    <t>Vyvedení a upevnění odpadních výpustek DN 40</t>
  </si>
  <si>
    <t>1570130526</t>
  </si>
  <si>
    <t>721226521</t>
  </si>
  <si>
    <t>Zápachová uzávěrka nástěnná pro pračku a myčku DN 40</t>
  </si>
  <si>
    <t>365567913</t>
  </si>
  <si>
    <t>721229111</t>
  </si>
  <si>
    <t>Montáž zápachové uzávěrky pro pračku a myčku do DN 50 ostatní typ</t>
  </si>
  <si>
    <t>-1801705447</t>
  </si>
  <si>
    <t>721290111</t>
  </si>
  <si>
    <t>Zkouška těsnosti potrubí kanalizace vodou DN do 125</t>
  </si>
  <si>
    <t>-667689295</t>
  </si>
  <si>
    <t>721910912</t>
  </si>
  <si>
    <t>Pročištění odpadů svislých v jednom podlaží DN do 200</t>
  </si>
  <si>
    <t>932557324</t>
  </si>
  <si>
    <t>27</t>
  </si>
  <si>
    <t>721910932</t>
  </si>
  <si>
    <t>Pročištění potrubí šikmé DN do 100</t>
  </si>
  <si>
    <t>1553036166</t>
  </si>
  <si>
    <t>998721101</t>
  </si>
  <si>
    <t>Přesun hmot tonážní pro vnitřní kanalizace v objektech v do 6 m</t>
  </si>
  <si>
    <t>-1143889909</t>
  </si>
  <si>
    <t>998721192</t>
  </si>
  <si>
    <t>Příplatek k přesunu hmot tonážní 721 za zvětšený přesun do 100 m</t>
  </si>
  <si>
    <t>-1244579944</t>
  </si>
  <si>
    <t>722</t>
  </si>
  <si>
    <t>Zdravotechnika - vnitřní vodovod</t>
  </si>
  <si>
    <t>28</t>
  </si>
  <si>
    <t>722131912</t>
  </si>
  <si>
    <t>Potrubí pozinkované závitové vsazení odbočky do potrubí DN 20</t>
  </si>
  <si>
    <t>soubor</t>
  </si>
  <si>
    <t>129797368</t>
  </si>
  <si>
    <t>722174003</t>
  </si>
  <si>
    <t>Potrubí vodovodní plastové PPR svar polyfúze PN 16 D 25x3,5 mm</t>
  </si>
  <si>
    <t>-790627292</t>
  </si>
  <si>
    <t>722176112</t>
  </si>
  <si>
    <t>Montáž potrubí plastové spojované svary polyfuzně D přes 16 do 20 mm</t>
  </si>
  <si>
    <t>-1817660268</t>
  </si>
  <si>
    <t>722181211</t>
  </si>
  <si>
    <t>Ochrana vodovodního potrubí přilepenými termoizolačními trubicemi z PE tl do 6 mm DN do 22 mm</t>
  </si>
  <si>
    <t>-527673540</t>
  </si>
  <si>
    <t>11</t>
  </si>
  <si>
    <t>722182012</t>
  </si>
  <si>
    <t>Podpůrný žlab pro potrubí D 25</t>
  </si>
  <si>
    <t>-551972159</t>
  </si>
  <si>
    <t>12</t>
  </si>
  <si>
    <t>722190401</t>
  </si>
  <si>
    <t>Vyvedení a upevnění výpustku DN do 25</t>
  </si>
  <si>
    <t>-690250945</t>
  </si>
  <si>
    <t>13</t>
  </si>
  <si>
    <t>722224152</t>
  </si>
  <si>
    <t>Kulový kohout zahradní s vnějším závitem a páčkou PN 15, T 120°C G 1/2" - 3/4"</t>
  </si>
  <si>
    <t>-1194335725</t>
  </si>
  <si>
    <t>722229101</t>
  </si>
  <si>
    <t>Montáž vodovodních armatur s jedním závitem G 1/2" ostatní typ</t>
  </si>
  <si>
    <t>-1696424941</t>
  </si>
  <si>
    <t>722231073</t>
  </si>
  <si>
    <t>Ventil zpětný mosazný G 3/4" PN 10 do 110°C se dvěma závity</t>
  </si>
  <si>
    <t>-425815792</t>
  </si>
  <si>
    <t>722232044</t>
  </si>
  <si>
    <t>Kohout kulový přímý G 3/4" PN 42 do 185°C vnitřní závit</t>
  </si>
  <si>
    <t>-815387705</t>
  </si>
  <si>
    <t>722234264</t>
  </si>
  <si>
    <t>Filtr mosazný G 3/4" PN 20 do 80°C s 2x vnitřním závitem</t>
  </si>
  <si>
    <t>-2079555860</t>
  </si>
  <si>
    <t>722239102</t>
  </si>
  <si>
    <t>Montáž armatur vodovodních se dvěma závity G 3/4"</t>
  </si>
  <si>
    <t>-526771573</t>
  </si>
  <si>
    <t>22</t>
  </si>
  <si>
    <t>722290226</t>
  </si>
  <si>
    <t>Zkouška těsnosti vodovodního potrubí závitového DN do 50</t>
  </si>
  <si>
    <t>-1472889414</t>
  </si>
  <si>
    <t>722290234</t>
  </si>
  <si>
    <t>Proplach a dezinfekce vodovodního potrubí DN do 80</t>
  </si>
  <si>
    <t>881783481</t>
  </si>
  <si>
    <t>998722101</t>
  </si>
  <si>
    <t>Přesun hmot tonážní pro vnitřní vodovod v objektech v do 6 m</t>
  </si>
  <si>
    <t>1125011603</t>
  </si>
  <si>
    <t>998722192</t>
  </si>
  <si>
    <t>Příplatek k přesunu hmot tonážní 722 za zvětšený přesun do 100 m</t>
  </si>
  <si>
    <t>-973371487</t>
  </si>
  <si>
    <t>spspnmnút - D.1.4.a - ZAŘÍZENÍ PRO VYTÁPĚNÍ STAVEB</t>
  </si>
  <si>
    <t xml:space="preserve">    713 - Izolace tepelné</t>
  </si>
  <si>
    <t xml:space="preserve">    727 - Zdravotechnika - požární ochrana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</si>
  <si>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</si>
  <si>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</si>
  <si>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</si>
  <si>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</si>
  <si>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</si>
  <si>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</si>
  <si>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105</t>
  </si>
  <si>
    <t>327999306</t>
  </si>
  <si>
    <t>106</t>
  </si>
  <si>
    <t>-558712024</t>
  </si>
  <si>
    <t>713</t>
  </si>
  <si>
    <t>Izolace tepelné</t>
  </si>
  <si>
    <t>55</t>
  </si>
  <si>
    <t>63154050</t>
  </si>
  <si>
    <t>pouzdro izolační potrubní z minerální vlny s Al fólií max. 250/100°C 108/80mm</t>
  </si>
  <si>
    <t>691360800</t>
  </si>
  <si>
    <t>58</t>
  </si>
  <si>
    <t>631546200</t>
  </si>
  <si>
    <t>páska samolepící ALS šířka 50 mm, délka 50 m</t>
  </si>
  <si>
    <t>-1559428743</t>
  </si>
  <si>
    <t>59</t>
  </si>
  <si>
    <t>63150982</t>
  </si>
  <si>
    <t>rohož izolační z minerální vlny lamelová s Al fólií 25-40kg/m3 tl 40mm</t>
  </si>
  <si>
    <t>182033037</t>
  </si>
  <si>
    <t>60</t>
  </si>
  <si>
    <t>713311211</t>
  </si>
  <si>
    <t>Montáž izolace tepelné těles plocha rovná 1x pásy s Al fólií</t>
  </si>
  <si>
    <t>1682269359</t>
  </si>
  <si>
    <t>108</t>
  </si>
  <si>
    <t>713460813</t>
  </si>
  <si>
    <t>Odstanění izolace tepelné potrubí a ohybů skružemi na tmel tl přes 50 mm</t>
  </si>
  <si>
    <t>-1691666071</t>
  </si>
  <si>
    <t>61</t>
  </si>
  <si>
    <t>713463213</t>
  </si>
  <si>
    <t>Montáž izolace tepelné potrubí potrubními pouzdry s Al fólií staženými Al páskou 1x D do 150 mm</t>
  </si>
  <si>
    <t>-1863416722</t>
  </si>
  <si>
    <t>62</t>
  </si>
  <si>
    <t>998713101</t>
  </si>
  <si>
    <t>Přesun hmot tonážní pro izolace tepelné v objektech v do 6 m</t>
  </si>
  <si>
    <t>949107110</t>
  </si>
  <si>
    <t>63</t>
  </si>
  <si>
    <t>998713192</t>
  </si>
  <si>
    <t>Příplatek k přesunu hmot tonážní 713 za zvětšený přesun do 100 m</t>
  </si>
  <si>
    <t>-2050105743</t>
  </si>
  <si>
    <t>727</t>
  </si>
  <si>
    <t>Zdravotechnika - požární ochrana</t>
  </si>
  <si>
    <t>110</t>
  </si>
  <si>
    <t>727111004</t>
  </si>
  <si>
    <t>Trubní ucpávka ocelového potrubí bez izolace DN 65 stěnou tl 100 mm požární odolnost EI 120</t>
  </si>
  <si>
    <t>1031275215</t>
  </si>
  <si>
    <t>111</t>
  </si>
  <si>
    <t>727111006</t>
  </si>
  <si>
    <t>Trubní ucpávka ocelového potrubí bez izolace DN 100 stěnou tl 100 mm požární odolnost EI 120</t>
  </si>
  <si>
    <t>-543549461</t>
  </si>
  <si>
    <t>731</t>
  </si>
  <si>
    <t>Ústřední vytápění - kotelny</t>
  </si>
  <si>
    <t>3048000</t>
  </si>
  <si>
    <t>Připojovací skupina doplňovaího systému, Armatura s montážním držákem k přímému propojení doplňovacích zařízení pro soustavy topné a chladicí vody s potrubími pitné vody Systémový oddělovač dle DIN 1988-100 resp. DIN EN 1717 (BA), s integrovaným filtrem</t>
  </si>
  <si>
    <t>568737370</t>
  </si>
  <si>
    <t>5000</t>
  </si>
  <si>
    <t>Nástěnný kondenzační kotel jmenovitý výkon 85kW - při 80/60°C 20,8-99,5kW</t>
  </si>
  <si>
    <t>-913793536</t>
  </si>
  <si>
    <t>5001</t>
  </si>
  <si>
    <t xml:space="preserve">Nástěnný kondenzační kotel - čerpadlová skupina </t>
  </si>
  <si>
    <t>1678204611</t>
  </si>
  <si>
    <t>5002</t>
  </si>
  <si>
    <t>Nástěnný kondenzační kotel - karta pro řízení 0-10V</t>
  </si>
  <si>
    <t>859393026</t>
  </si>
  <si>
    <t>5003</t>
  </si>
  <si>
    <t>Nástěnný kondenzační kotel - kaskádová jednotka pro osazení 3 kotlů vedle sebe vč HVDT</t>
  </si>
  <si>
    <t>-1773978527</t>
  </si>
  <si>
    <t>50003</t>
  </si>
  <si>
    <t xml:space="preserve">Kotel sada - spojka victaulic </t>
  </si>
  <si>
    <t>-2018258025</t>
  </si>
  <si>
    <t>50004</t>
  </si>
  <si>
    <t>Kotel sada - magnetický odlučovač nečistot DN 50</t>
  </si>
  <si>
    <t>347299141</t>
  </si>
  <si>
    <t>500016</t>
  </si>
  <si>
    <t>Neutralizační plastová nádoba pro kondenzát do 800kw</t>
  </si>
  <si>
    <t>1266970000</t>
  </si>
  <si>
    <t>7000</t>
  </si>
  <si>
    <t xml:space="preserve">Základní sada odkouření  kaskádová pro dva kotle DN200</t>
  </si>
  <si>
    <t>-1856248719</t>
  </si>
  <si>
    <t>29</t>
  </si>
  <si>
    <t>7001</t>
  </si>
  <si>
    <t>Rozšiřovací sada pro další kotel DN 200</t>
  </si>
  <si>
    <t>1027008508</t>
  </si>
  <si>
    <t>70003</t>
  </si>
  <si>
    <t>Připojovací sada kotle DN 110-spalinová klapka</t>
  </si>
  <si>
    <t>1395286966</t>
  </si>
  <si>
    <t>70001</t>
  </si>
  <si>
    <t>Trubka odkouření 1000/200</t>
  </si>
  <si>
    <t>-1829037431</t>
  </si>
  <si>
    <t>70004</t>
  </si>
  <si>
    <t>Trubka odkouření 2000/200</t>
  </si>
  <si>
    <t>1445145509</t>
  </si>
  <si>
    <t>30</t>
  </si>
  <si>
    <t>7005</t>
  </si>
  <si>
    <t>Trubka odkouření revizní DN 200</t>
  </si>
  <si>
    <t>-1683628735</t>
  </si>
  <si>
    <t>700010</t>
  </si>
  <si>
    <t>Rozpěrný držák DN200 sada 3ks</t>
  </si>
  <si>
    <t>-1063908483</t>
  </si>
  <si>
    <t>70005</t>
  </si>
  <si>
    <t>Připojovací sada se spalinovou klapkou DN110</t>
  </si>
  <si>
    <t>6773949</t>
  </si>
  <si>
    <t>70006</t>
  </si>
  <si>
    <t>Sada odkouření do šachty DN200 - patní koleno a hlavice vyústění</t>
  </si>
  <si>
    <t>-539812396</t>
  </si>
  <si>
    <t>3048001</t>
  </si>
  <si>
    <t xml:space="preserve">Připojovací skupina doplňovaího systému automatika, Funkční kontrola udržování tlaku v uzavřených soustavách topné, chladicí vody a kontrolované doplňování doplňovací vody a plnicí funkce u prvního a opakovaného plnění. </t>
  </si>
  <si>
    <t>-124024899</t>
  </si>
  <si>
    <t>3048002</t>
  </si>
  <si>
    <t xml:space="preserve">Filtrační patrona pro úpravu doplňovací vody  pouzdro s patronou,kompaktní základní armatura pro úpravu plnicí a doplňovací vody pomocí iontoměniče k ochraně zdrojů tepla a teplovodních topných soustav podle VDI 2035.</t>
  </si>
  <si>
    <t>-1082555320</t>
  </si>
  <si>
    <t>31</t>
  </si>
  <si>
    <t>3048003</t>
  </si>
  <si>
    <t xml:space="preserve">Filtrační patrona - zapůjčení pro první plnění soustavy </t>
  </si>
  <si>
    <t>-152125533</t>
  </si>
  <si>
    <t>304800500</t>
  </si>
  <si>
    <t xml:space="preserve">Ocelové konstrukce </t>
  </si>
  <si>
    <t>kg</t>
  </si>
  <si>
    <t>458458162</t>
  </si>
  <si>
    <t>60003</t>
  </si>
  <si>
    <t>Uvedení do provozu plynového kotle</t>
  </si>
  <si>
    <t>520056038</t>
  </si>
  <si>
    <t>81</t>
  </si>
  <si>
    <t>731100809</t>
  </si>
  <si>
    <t>Demontáž kotle litinového Viadrus U 22, G21, G23, Emka, MPO nebo Pluto 11 článků</t>
  </si>
  <si>
    <t>2041132348</t>
  </si>
  <si>
    <t>109</t>
  </si>
  <si>
    <t>731100809r</t>
  </si>
  <si>
    <t>Demontáž odtahu spalin</t>
  </si>
  <si>
    <t>-1743231022</t>
  </si>
  <si>
    <t>731244494</t>
  </si>
  <si>
    <t>Montáž kotle ocelového závěsného na plyn kondenzačního o výkonu nad 50 kW</t>
  </si>
  <si>
    <t>1999520466</t>
  </si>
  <si>
    <t>731289112</t>
  </si>
  <si>
    <t>Montáž odkouření od turbokotlů</t>
  </si>
  <si>
    <t>-1691829031</t>
  </si>
  <si>
    <t>731341140</t>
  </si>
  <si>
    <t>Hadice napouštěcí pryžové D 20/28</t>
  </si>
  <si>
    <t>1589482886</t>
  </si>
  <si>
    <t>82</t>
  </si>
  <si>
    <t>731391812</t>
  </si>
  <si>
    <t>Vypuštění vody z kotle samospádem pl kotle přes 5 do 10 m2</t>
  </si>
  <si>
    <t>-690929827</t>
  </si>
  <si>
    <t>731810441d</t>
  </si>
  <si>
    <t>Tlaková zkouška revize odkouření</t>
  </si>
  <si>
    <t>-1113244478</t>
  </si>
  <si>
    <t>998731101</t>
  </si>
  <si>
    <t>Přesun hmot tonážní pro kotelny v objektech v do 6 m</t>
  </si>
  <si>
    <t>-683381996</t>
  </si>
  <si>
    <t>998731102</t>
  </si>
  <si>
    <t>Přesun hmot tonážní pro kotelny v objektech v přes 6 do 12 m</t>
  </si>
  <si>
    <t>-1812402315</t>
  </si>
  <si>
    <t>732</t>
  </si>
  <si>
    <t>Ústřední vytápění - strojovny</t>
  </si>
  <si>
    <t>34</t>
  </si>
  <si>
    <t>Montáž a přesun stávající expanzní nádoby</t>
  </si>
  <si>
    <t>-2017278406</t>
  </si>
  <si>
    <t>35</t>
  </si>
  <si>
    <t>50001</t>
  </si>
  <si>
    <t>Repase stávající expanzní nádoby</t>
  </si>
  <si>
    <t>-853869017</t>
  </si>
  <si>
    <t>36</t>
  </si>
  <si>
    <t>50002</t>
  </si>
  <si>
    <t xml:space="preserve">Tlaková zkouška a revize  stávající expanzní nádoby</t>
  </si>
  <si>
    <t>-422716842</t>
  </si>
  <si>
    <t>732199100</t>
  </si>
  <si>
    <t>Montáž a dodávka orientačních štítků</t>
  </si>
  <si>
    <t>-1634587113</t>
  </si>
  <si>
    <t>84</t>
  </si>
  <si>
    <t>732320815</t>
  </si>
  <si>
    <t>Demontáž nádrže beztlaké nebo tlakové odpojení od rozvodů potrubí obsah přes 500 do 1000 l</t>
  </si>
  <si>
    <t>-276046285</t>
  </si>
  <si>
    <t>83</t>
  </si>
  <si>
    <t>732324815</t>
  </si>
  <si>
    <t>Demontáž nádrže beztlaké nebo tlakové vypuštění vody z nádrže obsah přes 500 do 1000 l</t>
  </si>
  <si>
    <t>-1384466876</t>
  </si>
  <si>
    <t>732331778</t>
  </si>
  <si>
    <t>Příslušenství k expanzním nádobám bezpečnostní uzávěr G 1 k měření tlaku</t>
  </si>
  <si>
    <t>706724251</t>
  </si>
  <si>
    <t>37</t>
  </si>
  <si>
    <t>998732101</t>
  </si>
  <si>
    <t>Přesun hmot tonážní pro strojovny v objektech v do 6 m</t>
  </si>
  <si>
    <t>-2135030521</t>
  </si>
  <si>
    <t>38</t>
  </si>
  <si>
    <t>998732193</t>
  </si>
  <si>
    <t>Příplatek k přesunu hmot tonážní 732 za zvětšený přesun do 500 m</t>
  </si>
  <si>
    <t>1030050678</t>
  </si>
  <si>
    <t>733</t>
  </si>
  <si>
    <t>Ústřední vytápění - rozvodné potrubí</t>
  </si>
  <si>
    <t>89</t>
  </si>
  <si>
    <t>733110808</t>
  </si>
  <si>
    <t>Demontáž potrubí ocelového závitového DN přes 32 do 50</t>
  </si>
  <si>
    <t>1479925182</t>
  </si>
  <si>
    <t>43</t>
  </si>
  <si>
    <t>733111103</t>
  </si>
  <si>
    <t>Potrubí ocelové závitové černé bezešvé běžné nízkotlaké DN 15</t>
  </si>
  <si>
    <t>378805174</t>
  </si>
  <si>
    <t>39</t>
  </si>
  <si>
    <t>733111105</t>
  </si>
  <si>
    <t>Potrubí ocelové závitové černé bezešvé běžné nízkotlaké DN 25</t>
  </si>
  <si>
    <t>-1401102569</t>
  </si>
  <si>
    <t>90</t>
  </si>
  <si>
    <t>733120832</t>
  </si>
  <si>
    <t>Demontáž potrubí ocelového hladkého D přes 89 do 133</t>
  </si>
  <si>
    <t>1749785398</t>
  </si>
  <si>
    <t>40</t>
  </si>
  <si>
    <t>733121228</t>
  </si>
  <si>
    <t>Potrubí ocelové hladké bezešvé v kotelnách nebo strojovnách spojované svařováním D 108x4,0</t>
  </si>
  <si>
    <t>-851455484</t>
  </si>
  <si>
    <t>41</t>
  </si>
  <si>
    <t>733123128</t>
  </si>
  <si>
    <t>Příplatek k potrubí ocelovému hladkému za zhotovení přípojky z trubek ocelových hladkých D 108x4,0</t>
  </si>
  <si>
    <t>683750752</t>
  </si>
  <si>
    <t>42</t>
  </si>
  <si>
    <t>733124124</t>
  </si>
  <si>
    <t>Příplatek k potrubí ocelovému hladkému za zhotovení přechodů z trubek hladkých kováním DN 100/80</t>
  </si>
  <si>
    <t>179972947</t>
  </si>
  <si>
    <t>85</t>
  </si>
  <si>
    <t>733140811</t>
  </si>
  <si>
    <t>Odřezání nádoby odvzdušňovací</t>
  </si>
  <si>
    <t>420811731</t>
  </si>
  <si>
    <t>45</t>
  </si>
  <si>
    <t>733190107</t>
  </si>
  <si>
    <t>Zkouška těsnosti potrubí ocelové závitové DN do 40</t>
  </si>
  <si>
    <t>-1509958227</t>
  </si>
  <si>
    <t>46</t>
  </si>
  <si>
    <t>733190232</t>
  </si>
  <si>
    <t>Zkouška těsnosti potrubí ocelové hladké D přes 89x5,0 do 133x5,0</t>
  </si>
  <si>
    <t>-1925510979</t>
  </si>
  <si>
    <t>86</t>
  </si>
  <si>
    <t>733191823</t>
  </si>
  <si>
    <t>Odřezání držáku potrubí třmenového D přes 44,5 do 76 bez demontáže podpěr, konzol nebo výložníků</t>
  </si>
  <si>
    <t>133856833</t>
  </si>
  <si>
    <t>87</t>
  </si>
  <si>
    <t>733191828</t>
  </si>
  <si>
    <t>Odřezání držáku potrubí třmenového D přes 76 do 108 bez demontáže podpěr, konzol nebo výložníků</t>
  </si>
  <si>
    <t>640353293</t>
  </si>
  <si>
    <t>99</t>
  </si>
  <si>
    <t>733192928</t>
  </si>
  <si>
    <t>Montáž potrubí ocelového hladkého při opravě D 108</t>
  </si>
  <si>
    <t>111707901</t>
  </si>
  <si>
    <t>88</t>
  </si>
  <si>
    <t>733193820</t>
  </si>
  <si>
    <t>Rozřezání konzoly, podpěry nebo výložníku pro potrubí z L profilu přes 50x50x5 do 80x80x8 mm</t>
  </si>
  <si>
    <t>-179809967</t>
  </si>
  <si>
    <t>44</t>
  </si>
  <si>
    <t>733222302</t>
  </si>
  <si>
    <t>Potrubí měděné polotvrdé spojované lisováním D 15x1 mm</t>
  </si>
  <si>
    <t>-547977412</t>
  </si>
  <si>
    <t>47</t>
  </si>
  <si>
    <t>733224222</t>
  </si>
  <si>
    <t>Příplatek k potrubí měděnému za zhotovení přípojky z trubek měděných D 15x1 mm</t>
  </si>
  <si>
    <t>-1259227175</t>
  </si>
  <si>
    <t>48</t>
  </si>
  <si>
    <t>733291101</t>
  </si>
  <si>
    <t>Zkouška těsnosti potrubí měděné D do 35x1,5</t>
  </si>
  <si>
    <t>-1355742165</t>
  </si>
  <si>
    <t>49</t>
  </si>
  <si>
    <t>733811241</t>
  </si>
  <si>
    <t>Ochrana potrubí ústředního vytápění termoizolačními trubicemi z PE tl přes 13 do 20 mm DN do 22 mm</t>
  </si>
  <si>
    <t>-1072987103</t>
  </si>
  <si>
    <t>50</t>
  </si>
  <si>
    <t>733811252</t>
  </si>
  <si>
    <t>Ochrana potrubí ústředního vytápění termoizolačními trubicemi z PE tl přes 20 do 25 mm DN přes 32 do 45 mm</t>
  </si>
  <si>
    <t>-805443109</t>
  </si>
  <si>
    <t>64</t>
  </si>
  <si>
    <t>998733101</t>
  </si>
  <si>
    <t>Přesun hmot tonážní pro rozvody potrubí v objektech v do 6 m</t>
  </si>
  <si>
    <t>310489674</t>
  </si>
  <si>
    <t>65</t>
  </si>
  <si>
    <t>998733193</t>
  </si>
  <si>
    <t>Příplatek k přesunu hmot tonážní 733 za zvětšený přesun do 500 m</t>
  </si>
  <si>
    <t>1949394216</t>
  </si>
  <si>
    <t>734</t>
  </si>
  <si>
    <t>Ústřední vytápění - armatury</t>
  </si>
  <si>
    <t>91</t>
  </si>
  <si>
    <t>734100812</t>
  </si>
  <si>
    <t>Demontáž armatury přírubové se dvěma přírubami DN přes 50 do 100</t>
  </si>
  <si>
    <t>-821083987</t>
  </si>
  <si>
    <t>66</t>
  </si>
  <si>
    <t>734109217</t>
  </si>
  <si>
    <t>Montáž armatury přírubové se dvěma přírubami PN 16 DN 100</t>
  </si>
  <si>
    <t>549386094</t>
  </si>
  <si>
    <t>67</t>
  </si>
  <si>
    <t>734173418</t>
  </si>
  <si>
    <t>Spoj přírubový PN 16/I do 200°C DN 100</t>
  </si>
  <si>
    <t>-597751771</t>
  </si>
  <si>
    <t>92</t>
  </si>
  <si>
    <t>734190818</t>
  </si>
  <si>
    <t>Rozpojení přírubového spoje DN přes 50 do 100</t>
  </si>
  <si>
    <t>1974436755</t>
  </si>
  <si>
    <t>68</t>
  </si>
  <si>
    <t>734193117</t>
  </si>
  <si>
    <t>Klapka mezipřírubová uzavírací DN 100 PN 16 do 120°C disk tvárná litina</t>
  </si>
  <si>
    <t>660329650</t>
  </si>
  <si>
    <t>93</t>
  </si>
  <si>
    <t>734200823</t>
  </si>
  <si>
    <t>Demontáž armatury závitové se dvěma závity přes G 1 přes G 1 do G 6/4</t>
  </si>
  <si>
    <t>-1549126757</t>
  </si>
  <si>
    <t>70</t>
  </si>
  <si>
    <t>734209113</t>
  </si>
  <si>
    <t>Montáž armatury závitové s dvěma závity G 1/2</t>
  </si>
  <si>
    <t>1972612767</t>
  </si>
  <si>
    <t>69</t>
  </si>
  <si>
    <t>734209115</t>
  </si>
  <si>
    <t>Montáž armatury závitové s dvěma závity G 1</t>
  </si>
  <si>
    <t>-887792314</t>
  </si>
  <si>
    <t>71</t>
  </si>
  <si>
    <t>734211120</t>
  </si>
  <si>
    <t>Ventil závitový odvzdušňovací G 1/2 PN 14 do 120°C automatický</t>
  </si>
  <si>
    <t>589501731</t>
  </si>
  <si>
    <t>72</t>
  </si>
  <si>
    <t>734291123</t>
  </si>
  <si>
    <t>Kohout plnící a vypouštěcí G 1/2 PN 10 do 90°C závitový</t>
  </si>
  <si>
    <t>-748867022</t>
  </si>
  <si>
    <t>73</t>
  </si>
  <si>
    <t>734292713</t>
  </si>
  <si>
    <t>Kohout kulový přímý G 1/2 PN 42 do 185°C vnitřní závit</t>
  </si>
  <si>
    <t>-1316198320</t>
  </si>
  <si>
    <t>96</t>
  </si>
  <si>
    <t>734410811</t>
  </si>
  <si>
    <t>Demontáž teploměru přímého nebo rohového s ochranným pouzdrem</t>
  </si>
  <si>
    <t>-483077701</t>
  </si>
  <si>
    <t>74</t>
  </si>
  <si>
    <t>734411117</t>
  </si>
  <si>
    <t>Teploměr technický s pevným stonkem a jímkou zadní připojení průměr 80 mm délky 100 mm</t>
  </si>
  <si>
    <t>2092971097</t>
  </si>
  <si>
    <t>75</t>
  </si>
  <si>
    <t>734411601</t>
  </si>
  <si>
    <t>Ochranná jímka se závitem do G 1</t>
  </si>
  <si>
    <t>436473454</t>
  </si>
  <si>
    <t>76</t>
  </si>
  <si>
    <t>734421102</t>
  </si>
  <si>
    <t>Tlakoměr s pevným stonkem a zpětnou klapkou tlak 0-16 bar průměr 63 mm spodní připojení</t>
  </si>
  <si>
    <t>-1748525387</t>
  </si>
  <si>
    <t>77</t>
  </si>
  <si>
    <t>734424101</t>
  </si>
  <si>
    <t>Kondenzační smyčka k přivaření zahnutá PN 250 do 300°C</t>
  </si>
  <si>
    <t>1384139649</t>
  </si>
  <si>
    <t>94</t>
  </si>
  <si>
    <t>734430821</t>
  </si>
  <si>
    <t>Demontáž termostatu kapilárového</t>
  </si>
  <si>
    <t>-1099734034</t>
  </si>
  <si>
    <t>95</t>
  </si>
  <si>
    <t>734441811</t>
  </si>
  <si>
    <t>Demontáž regulátoru teploty Mertik řada 386 s kapilárou DN do 50</t>
  </si>
  <si>
    <t>-1441705200</t>
  </si>
  <si>
    <t>78</t>
  </si>
  <si>
    <t>734499211</t>
  </si>
  <si>
    <t>Montáž návarku M 20x1,5</t>
  </si>
  <si>
    <t>-1571429261</t>
  </si>
  <si>
    <t>79</t>
  </si>
  <si>
    <t>998734101</t>
  </si>
  <si>
    <t>Přesun hmot tonážní pro armatury v objektech v do 6 m</t>
  </si>
  <si>
    <t>-1432933349</t>
  </si>
  <si>
    <t>80</t>
  </si>
  <si>
    <t>998734193</t>
  </si>
  <si>
    <t>Příplatek k přesunu hmot tonážní 734 za zvětšený přesun do 500 m</t>
  </si>
  <si>
    <t>-1703806534</t>
  </si>
  <si>
    <t>735</t>
  </si>
  <si>
    <t>Ústřední vytápění - otopná tělesa</t>
  </si>
  <si>
    <t>97</t>
  </si>
  <si>
    <t>735191905</t>
  </si>
  <si>
    <t>Odvzdušnění otopných těles</t>
  </si>
  <si>
    <t>-2084772264</t>
  </si>
  <si>
    <t>98</t>
  </si>
  <si>
    <t>735191910</t>
  </si>
  <si>
    <t>Napuštění vody do otopných těles</t>
  </si>
  <si>
    <t>1800503863</t>
  </si>
  <si>
    <t>100</t>
  </si>
  <si>
    <t>783314101</t>
  </si>
  <si>
    <t>Základní jednonásobný syntetický nátěr zámečnických konstrukcí</t>
  </si>
  <si>
    <t>-1893138710</t>
  </si>
  <si>
    <t>101</t>
  </si>
  <si>
    <t>783315101</t>
  </si>
  <si>
    <t>Mezinátěr jednonásobný syntetický standardní zámečnických konstrukcí</t>
  </si>
  <si>
    <t>257006154</t>
  </si>
  <si>
    <t>102</t>
  </si>
  <si>
    <t>783417101</t>
  </si>
  <si>
    <t>Krycí jednonásobný syntetický nátěr klempířských konstrukcí</t>
  </si>
  <si>
    <t>-1584861377</t>
  </si>
  <si>
    <t>103</t>
  </si>
  <si>
    <t>783614661</t>
  </si>
  <si>
    <t>Základní antikorozní jednonásobný syntetický potrubí přes DN 50 do DN 100 mm</t>
  </si>
  <si>
    <t>-78382998</t>
  </si>
  <si>
    <t>HZS</t>
  </si>
  <si>
    <t>Hodinové zúčtovací sazby</t>
  </si>
  <si>
    <t>104</t>
  </si>
  <si>
    <t>HZS4211</t>
  </si>
  <si>
    <t>Hodinová zúčtovací sazba revizní technik zkouška</t>
  </si>
  <si>
    <t>hod</t>
  </si>
  <si>
    <t>512</t>
  </si>
  <si>
    <t>-2144019794</t>
  </si>
  <si>
    <t>spsnmnp - D.1.4.f - PLYNOVÁ ZAŘÍZENÍ</t>
  </si>
  <si>
    <t xml:space="preserve">    723 - Zdravotechnika - vnitřní plynovod</t>
  </si>
  <si>
    <t>VRN - Vedlejší rozpočtové náklady</t>
  </si>
  <si>
    <t xml:space="preserve">    VRN4 - Inženýrská činnost</t>
  </si>
  <si>
    <t>-1225074936</t>
  </si>
  <si>
    <t>858915324</t>
  </si>
  <si>
    <t>723</t>
  </si>
  <si>
    <t>Zdravotechnika - vnitřní plynovod</t>
  </si>
  <si>
    <t>723111202</t>
  </si>
  <si>
    <t>Potrubí ocelové závitové černé bezešvé svařované běžné DN 15</t>
  </si>
  <si>
    <t>1148246463</t>
  </si>
  <si>
    <t>723120805</t>
  </si>
  <si>
    <t>Demontáž potrubí ocelové závitové svařované DN od 25 do 50</t>
  </si>
  <si>
    <t>-393118733</t>
  </si>
  <si>
    <t>723120809</t>
  </si>
  <si>
    <t>Demontáž potrubí ocelové závitové svařované DN přes 50 do 80</t>
  </si>
  <si>
    <t>-124081907</t>
  </si>
  <si>
    <t>723150314</t>
  </si>
  <si>
    <t>Potrubí ocelové hladké černé bezešvé spojované svařováním tvářené za tepla D 89x3,6 mm</t>
  </si>
  <si>
    <t>-597232146</t>
  </si>
  <si>
    <t>723150372</t>
  </si>
  <si>
    <t>Chránička D 133x4,5 mm</t>
  </si>
  <si>
    <t>-1719603142</t>
  </si>
  <si>
    <t>723190257</t>
  </si>
  <si>
    <t>Výpustky plynovodní vedení a upevnění do DN 100</t>
  </si>
  <si>
    <t>673681118</t>
  </si>
  <si>
    <t>723190901</t>
  </si>
  <si>
    <t>Uzavření,otevření plynovodního potrubí při opravě</t>
  </si>
  <si>
    <t>-102161127</t>
  </si>
  <si>
    <t>723190907</t>
  </si>
  <si>
    <t>Odvzdušnění nebo napuštění plynovodního potrubí</t>
  </si>
  <si>
    <t>1991344187</t>
  </si>
  <si>
    <t>723190909</t>
  </si>
  <si>
    <t>Zkouška těsnosti potrubí plynovodního</t>
  </si>
  <si>
    <t>795519934</t>
  </si>
  <si>
    <t>723212105</t>
  </si>
  <si>
    <t>Mezipřírubová uzavírací klapka DN 80</t>
  </si>
  <si>
    <t>1170635204</t>
  </si>
  <si>
    <t>Havarijní uzávěr DN80 NT</t>
  </si>
  <si>
    <t>-841540173</t>
  </si>
  <si>
    <t>723219104</t>
  </si>
  <si>
    <t>Montáž armatur plynovodních přírubových DN 80 ostatní typ</t>
  </si>
  <si>
    <t>-56006182</t>
  </si>
  <si>
    <t>723221304</t>
  </si>
  <si>
    <t>Ventil vzorkovací rohový G 1/2" PN 5 s vnitřním závitem</t>
  </si>
  <si>
    <t>2102847858</t>
  </si>
  <si>
    <t>723229102</t>
  </si>
  <si>
    <t>Montáž armatur plynovodních s jedním závitem G 1/2" ostatní typ</t>
  </si>
  <si>
    <t>1540912030</t>
  </si>
  <si>
    <t>723231162</t>
  </si>
  <si>
    <t>Kohout kulový přímý G 1/2" PN 42 do 185°C plnoprůtokový vnitřní závit těžká řada</t>
  </si>
  <si>
    <t>-678164603</t>
  </si>
  <si>
    <t>723239101</t>
  </si>
  <si>
    <t>Montáž armatur plynovodních se dvěma závity G 1/2" ostatní typ</t>
  </si>
  <si>
    <t>2007110679</t>
  </si>
  <si>
    <t>998723101</t>
  </si>
  <si>
    <t>Přesun hmot tonážní pro vnitřní plynovod v objektech v do 6 m</t>
  </si>
  <si>
    <t>-1010715833</t>
  </si>
  <si>
    <t>998723192</t>
  </si>
  <si>
    <t>Příplatek k přesunu hmot tonážní 723 za zvětšený přesun do 100 m</t>
  </si>
  <si>
    <t>-113768582</t>
  </si>
  <si>
    <t>727111005</t>
  </si>
  <si>
    <t>Trubní ucpávka ocelového potrubí bez izolace DN 80 stěnou tl 100 mm požární odolnost EI 120</t>
  </si>
  <si>
    <t>207088373</t>
  </si>
  <si>
    <t>-592324215</t>
  </si>
  <si>
    <t>-753250126</t>
  </si>
  <si>
    <t>431342372</t>
  </si>
  <si>
    <t>783614561</t>
  </si>
  <si>
    <t>Základní jednonásobný syntetický nátěr potrubí přes DN 50 do DN 100 mm</t>
  </si>
  <si>
    <t>-1135582168</t>
  </si>
  <si>
    <t>783615561</t>
  </si>
  <si>
    <t>Mezinátěr jednonásobný syntetický nátěr potrubí přes DN 50 do DN 100 mm</t>
  </si>
  <si>
    <t>505064643</t>
  </si>
  <si>
    <t>783617621</t>
  </si>
  <si>
    <t>Krycí jednonásobný syntetický nátěr potrubí přes DN 50 do DN 100 mm</t>
  </si>
  <si>
    <t>-281553204</t>
  </si>
  <si>
    <t>VRN</t>
  </si>
  <si>
    <t>Vedlejší rozpočtové náklady</t>
  </si>
  <si>
    <t>VRN4</t>
  </si>
  <si>
    <t>Inženýrská činnost</t>
  </si>
  <si>
    <t>044002000</t>
  </si>
  <si>
    <t>Revize</t>
  </si>
  <si>
    <t>kč</t>
  </si>
  <si>
    <t>1024</t>
  </si>
  <si>
    <t>-591200287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</si>
</sst>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33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spsnmn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REKONSTRUKCE PLYNOVÉ KOTELNY NA  SPŠ  NOVÉ MĚSTO NAD METUJÍ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NOVÉ MĚSTO NAD METUJÍ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12. 7. 2023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SPŠ,OŠ a ZŠ , NOVÉ MĚSTO NAD METUJÍ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Jiří Vik Tepelná technika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JVIK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9" t="s">
        <v>75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76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ROUND(SUM(AG95:AG99),2)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ROUND(SUM(AS95:AS99),2)</f>
        <v>0</v>
      </c>
      <c r="AT94" s="111">
        <f>ROUND(SUM(AV94:AW94),2)</f>
        <v>0</v>
      </c>
      <c r="AU94" s="112">
        <f>ROUND(SUM(AU95:AU99),5)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ROUND(SUM(AZ95:AZ99),2)</f>
        <v>0</v>
      </c>
      <c r="BA94" s="111">
        <f>ROUND(SUM(BA95:BA99),2)</f>
        <v>0</v>
      </c>
      <c r="BB94" s="111">
        <f>ROUND(SUM(BB95:BB99),2)</f>
        <v>0</v>
      </c>
      <c r="BC94" s="111">
        <f>ROUND(SUM(BC95:BC99),2)</f>
        <v>0</v>
      </c>
      <c r="BD94" s="113">
        <f>ROUND(SUM(BD95:BD99),2)</f>
        <v>0</v>
      </c>
      <c r="BE94" s="6"/>
      <c r="BS94" s="114" t="s">
        <v>77</v>
      </c>
      <c r="BT94" s="114" t="s">
        <v>78</v>
      </c>
      <c r="BU94" s="115" t="s">
        <v>79</v>
      </c>
      <c r="BV94" s="114" t="s">
        <v>80</v>
      </c>
      <c r="BW94" s="114" t="s">
        <v>5</v>
      </c>
      <c r="BX94" s="114" t="s">
        <v>81</v>
      </c>
      <c r="CL94" s="114" t="s">
        <v>1</v>
      </c>
    </row>
    <row r="95" s="7" customFormat="1" ht="24.75" customHeight="1">
      <c r="A95" s="116" t="s">
        <v>82</v>
      </c>
      <c r="B95" s="117"/>
      <c r="C95" s="118"/>
      <c r="D95" s="119" t="s">
        <v>83</v>
      </c>
      <c r="E95" s="119"/>
      <c r="F95" s="119"/>
      <c r="G95" s="119"/>
      <c r="H95" s="119"/>
      <c r="I95" s="120"/>
      <c r="J95" s="119" t="s">
        <v>84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'spsnmmar - D.1.4. - ZAŽÍZ...'!J30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85</v>
      </c>
      <c r="AR95" s="123"/>
      <c r="AS95" s="124">
        <v>0</v>
      </c>
      <c r="AT95" s="125">
        <f>ROUND(SUM(AV95:AW95),2)</f>
        <v>0</v>
      </c>
      <c r="AU95" s="126">
        <f>'spsnmmar - D.1.4. - ZAŽÍZ...'!P118</f>
        <v>0</v>
      </c>
      <c r="AV95" s="125">
        <f>'spsnmmar - D.1.4. - ZAŽÍZ...'!J33</f>
        <v>0</v>
      </c>
      <c r="AW95" s="125">
        <f>'spsnmmar - D.1.4. - ZAŽÍZ...'!J34</f>
        <v>0</v>
      </c>
      <c r="AX95" s="125">
        <f>'spsnmmar - D.1.4. - ZAŽÍZ...'!J35</f>
        <v>0</v>
      </c>
      <c r="AY95" s="125">
        <f>'spsnmmar - D.1.4. - ZAŽÍZ...'!J36</f>
        <v>0</v>
      </c>
      <c r="AZ95" s="125">
        <f>'spsnmmar - D.1.4. - ZAŽÍZ...'!F33</f>
        <v>0</v>
      </c>
      <c r="BA95" s="125">
        <f>'spsnmmar - D.1.4. - ZAŽÍZ...'!F34</f>
        <v>0</v>
      </c>
      <c r="BB95" s="125">
        <f>'spsnmmar - D.1.4. - ZAŽÍZ...'!F35</f>
        <v>0</v>
      </c>
      <c r="BC95" s="125">
        <f>'spsnmmar - D.1.4. - ZAŽÍZ...'!F36</f>
        <v>0</v>
      </c>
      <c r="BD95" s="127">
        <f>'spsnmmar - D.1.4. - ZAŽÍZ...'!F37</f>
        <v>0</v>
      </c>
      <c r="BE95" s="7"/>
      <c r="BT95" s="128" t="s">
        <v>86</v>
      </c>
      <c r="BV95" s="128" t="s">
        <v>80</v>
      </c>
      <c r="BW95" s="128" t="s">
        <v>87</v>
      </c>
      <c r="BX95" s="128" t="s">
        <v>5</v>
      </c>
      <c r="CL95" s="128" t="s">
        <v>1</v>
      </c>
      <c r="CM95" s="128" t="s">
        <v>88</v>
      </c>
    </row>
    <row r="96" s="7" customFormat="1" ht="24.75" customHeight="1">
      <c r="A96" s="116" t="s">
        <v>82</v>
      </c>
      <c r="B96" s="117"/>
      <c r="C96" s="118"/>
      <c r="D96" s="119" t="s">
        <v>89</v>
      </c>
      <c r="E96" s="119"/>
      <c r="F96" s="119"/>
      <c r="G96" s="119"/>
      <c r="H96" s="119"/>
      <c r="I96" s="120"/>
      <c r="J96" s="119" t="s">
        <v>90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'spsnmnsta - stavebně kons...'!J30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85</v>
      </c>
      <c r="AR96" s="123"/>
      <c r="AS96" s="124">
        <v>0</v>
      </c>
      <c r="AT96" s="125">
        <f>ROUND(SUM(AV96:AW96),2)</f>
        <v>0</v>
      </c>
      <c r="AU96" s="126">
        <f>'spsnmnsta - stavebně kons...'!P124</f>
        <v>0</v>
      </c>
      <c r="AV96" s="125">
        <f>'spsnmnsta - stavebně kons...'!J33</f>
        <v>0</v>
      </c>
      <c r="AW96" s="125">
        <f>'spsnmnsta - stavebně kons...'!J34</f>
        <v>0</v>
      </c>
      <c r="AX96" s="125">
        <f>'spsnmnsta - stavebně kons...'!J35</f>
        <v>0</v>
      </c>
      <c r="AY96" s="125">
        <f>'spsnmnsta - stavebně kons...'!J36</f>
        <v>0</v>
      </c>
      <c r="AZ96" s="125">
        <f>'spsnmnsta - stavebně kons...'!F33</f>
        <v>0</v>
      </c>
      <c r="BA96" s="125">
        <f>'spsnmnsta - stavebně kons...'!F34</f>
        <v>0</v>
      </c>
      <c r="BB96" s="125">
        <f>'spsnmnsta - stavebně kons...'!F35</f>
        <v>0</v>
      </c>
      <c r="BC96" s="125">
        <f>'spsnmnsta - stavebně kons...'!F36</f>
        <v>0</v>
      </c>
      <c r="BD96" s="127">
        <f>'spsnmnsta - stavebně kons...'!F37</f>
        <v>0</v>
      </c>
      <c r="BE96" s="7"/>
      <c r="BT96" s="128" t="s">
        <v>86</v>
      </c>
      <c r="BV96" s="128" t="s">
        <v>80</v>
      </c>
      <c r="BW96" s="128" t="s">
        <v>91</v>
      </c>
      <c r="BX96" s="128" t="s">
        <v>5</v>
      </c>
      <c r="CL96" s="128" t="s">
        <v>1</v>
      </c>
      <c r="CM96" s="128" t="s">
        <v>88</v>
      </c>
    </row>
    <row r="97" s="7" customFormat="1" ht="24.75" customHeight="1">
      <c r="A97" s="116" t="s">
        <v>82</v>
      </c>
      <c r="B97" s="117"/>
      <c r="C97" s="118"/>
      <c r="D97" s="119" t="s">
        <v>92</v>
      </c>
      <c r="E97" s="119"/>
      <c r="F97" s="119"/>
      <c r="G97" s="119"/>
      <c r="H97" s="119"/>
      <c r="I97" s="120"/>
      <c r="J97" s="119" t="s">
        <v>93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'spsnmnzti - D.1.4.e - ZDR...'!J30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85</v>
      </c>
      <c r="AR97" s="123"/>
      <c r="AS97" s="124">
        <v>0</v>
      </c>
      <c r="AT97" s="125">
        <f>ROUND(SUM(AV97:AW97),2)</f>
        <v>0</v>
      </c>
      <c r="AU97" s="126">
        <f>'spsnmnzti - D.1.4.e - ZDR...'!P119</f>
        <v>0</v>
      </c>
      <c r="AV97" s="125">
        <f>'spsnmnzti - D.1.4.e - ZDR...'!J33</f>
        <v>0</v>
      </c>
      <c r="AW97" s="125">
        <f>'spsnmnzti - D.1.4.e - ZDR...'!J34</f>
        <v>0</v>
      </c>
      <c r="AX97" s="125">
        <f>'spsnmnzti - D.1.4.e - ZDR...'!J35</f>
        <v>0</v>
      </c>
      <c r="AY97" s="125">
        <f>'spsnmnzti - D.1.4.e - ZDR...'!J36</f>
        <v>0</v>
      </c>
      <c r="AZ97" s="125">
        <f>'spsnmnzti - D.1.4.e - ZDR...'!F33</f>
        <v>0</v>
      </c>
      <c r="BA97" s="125">
        <f>'spsnmnzti - D.1.4.e - ZDR...'!F34</f>
        <v>0</v>
      </c>
      <c r="BB97" s="125">
        <f>'spsnmnzti - D.1.4.e - ZDR...'!F35</f>
        <v>0</v>
      </c>
      <c r="BC97" s="125">
        <f>'spsnmnzti - D.1.4.e - ZDR...'!F36</f>
        <v>0</v>
      </c>
      <c r="BD97" s="127">
        <f>'spsnmnzti - D.1.4.e - ZDR...'!F37</f>
        <v>0</v>
      </c>
      <c r="BE97" s="7"/>
      <c r="BT97" s="128" t="s">
        <v>86</v>
      </c>
      <c r="BV97" s="128" t="s">
        <v>80</v>
      </c>
      <c r="BW97" s="128" t="s">
        <v>94</v>
      </c>
      <c r="BX97" s="128" t="s">
        <v>5</v>
      </c>
      <c r="CL97" s="128" t="s">
        <v>1</v>
      </c>
      <c r="CM97" s="128" t="s">
        <v>88</v>
      </c>
    </row>
    <row r="98" s="7" customFormat="1" ht="24.75" customHeight="1">
      <c r="A98" s="116" t="s">
        <v>82</v>
      </c>
      <c r="B98" s="117"/>
      <c r="C98" s="118"/>
      <c r="D98" s="119" t="s">
        <v>95</v>
      </c>
      <c r="E98" s="119"/>
      <c r="F98" s="119"/>
      <c r="G98" s="119"/>
      <c r="H98" s="119"/>
      <c r="I98" s="120"/>
      <c r="J98" s="119" t="s">
        <v>96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'spspnmnút - D.1.4.a - ZAŘ...'!J30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85</v>
      </c>
      <c r="AR98" s="123"/>
      <c r="AS98" s="124">
        <v>0</v>
      </c>
      <c r="AT98" s="125">
        <f>ROUND(SUM(AV98:AW98),2)</f>
        <v>0</v>
      </c>
      <c r="AU98" s="126">
        <f>'spspnmnút - D.1.4.a - ZAŘ...'!P128</f>
        <v>0</v>
      </c>
      <c r="AV98" s="125">
        <f>'spspnmnút - D.1.4.a - ZAŘ...'!J33</f>
        <v>0</v>
      </c>
      <c r="AW98" s="125">
        <f>'spspnmnút - D.1.4.a - ZAŘ...'!J34</f>
        <v>0</v>
      </c>
      <c r="AX98" s="125">
        <f>'spspnmnút - D.1.4.a - ZAŘ...'!J35</f>
        <v>0</v>
      </c>
      <c r="AY98" s="125">
        <f>'spspnmnút - D.1.4.a - ZAŘ...'!J36</f>
        <v>0</v>
      </c>
      <c r="AZ98" s="125">
        <f>'spspnmnút - D.1.4.a - ZAŘ...'!F33</f>
        <v>0</v>
      </c>
      <c r="BA98" s="125">
        <f>'spspnmnút - D.1.4.a - ZAŘ...'!F34</f>
        <v>0</v>
      </c>
      <c r="BB98" s="125">
        <f>'spspnmnút - D.1.4.a - ZAŘ...'!F35</f>
        <v>0</v>
      </c>
      <c r="BC98" s="125">
        <f>'spspnmnút - D.1.4.a - ZAŘ...'!F36</f>
        <v>0</v>
      </c>
      <c r="BD98" s="127">
        <f>'spspnmnút - D.1.4.a - ZAŘ...'!F37</f>
        <v>0</v>
      </c>
      <c r="BE98" s="7"/>
      <c r="BT98" s="128" t="s">
        <v>86</v>
      </c>
      <c r="BV98" s="128" t="s">
        <v>80</v>
      </c>
      <c r="BW98" s="128" t="s">
        <v>97</v>
      </c>
      <c r="BX98" s="128" t="s">
        <v>5</v>
      </c>
      <c r="CL98" s="128" t="s">
        <v>1</v>
      </c>
      <c r="CM98" s="128" t="s">
        <v>88</v>
      </c>
    </row>
    <row r="99" s="7" customFormat="1" ht="24.75" customHeight="1">
      <c r="A99" s="116" t="s">
        <v>82</v>
      </c>
      <c r="B99" s="117"/>
      <c r="C99" s="118"/>
      <c r="D99" s="119" t="s">
        <v>98</v>
      </c>
      <c r="E99" s="119"/>
      <c r="F99" s="119"/>
      <c r="G99" s="119"/>
      <c r="H99" s="119"/>
      <c r="I99" s="120"/>
      <c r="J99" s="119" t="s">
        <v>99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'spsnmnp - D.1.4.f - PLYNO...'!J30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85</v>
      </c>
      <c r="AR99" s="123"/>
      <c r="AS99" s="129">
        <v>0</v>
      </c>
      <c r="AT99" s="130">
        <f>ROUND(SUM(AV99:AW99),2)</f>
        <v>0</v>
      </c>
      <c r="AU99" s="131">
        <f>'spsnmnp - D.1.4.f - PLYNO...'!P124</f>
        <v>0</v>
      </c>
      <c r="AV99" s="130">
        <f>'spsnmnp - D.1.4.f - PLYNO...'!J33</f>
        <v>0</v>
      </c>
      <c r="AW99" s="130">
        <f>'spsnmnp - D.1.4.f - PLYNO...'!J34</f>
        <v>0</v>
      </c>
      <c r="AX99" s="130">
        <f>'spsnmnp - D.1.4.f - PLYNO...'!J35</f>
        <v>0</v>
      </c>
      <c r="AY99" s="130">
        <f>'spsnmnp - D.1.4.f - PLYNO...'!J36</f>
        <v>0</v>
      </c>
      <c r="AZ99" s="130">
        <f>'spsnmnp - D.1.4.f - PLYNO...'!F33</f>
        <v>0</v>
      </c>
      <c r="BA99" s="130">
        <f>'spsnmnp - D.1.4.f - PLYNO...'!F34</f>
        <v>0</v>
      </c>
      <c r="BB99" s="130">
        <f>'spsnmnp - D.1.4.f - PLYNO...'!F35</f>
        <v>0</v>
      </c>
      <c r="BC99" s="130">
        <f>'spsnmnp - D.1.4.f - PLYNO...'!F36</f>
        <v>0</v>
      </c>
      <c r="BD99" s="132">
        <f>'spsnmnp - D.1.4.f - PLYNO...'!F37</f>
        <v>0</v>
      </c>
      <c r="BE99" s="7"/>
      <c r="BT99" s="128" t="s">
        <v>86</v>
      </c>
      <c r="BV99" s="128" t="s">
        <v>80</v>
      </c>
      <c r="BW99" s="128" t="s">
        <v>100</v>
      </c>
      <c r="BX99" s="128" t="s">
        <v>5</v>
      </c>
      <c r="CL99" s="128" t="s">
        <v>1</v>
      </c>
      <c r="CM99" s="128" t="s">
        <v>88</v>
      </c>
    </row>
    <row r="100" s="2" customFormat="1" ht="30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sheet="1" formatColumns="0" formatRows="0" objects="1" scenarios="1" spinCount="100000" saltValue="S/50ZGSAYTsw08ZmBZI5dlNRxzdhivlWHv/LbGg+cKGr9JfKmXg/8K/w2NePcjKPhugTAzPg+OtcTQKp/N5Z2Q==" hashValue="Rgu1himej04jMQDYSTWgFJJPR7IsvZyi2XdeFDMqDZlvmhzQlsnETsxq5+jBbx9C/qiR76J8XYYuFE1qIYnUbA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psnmmar - D.1.4. - ZAŽÍZ...'!C2" display="/"/>
    <hyperlink ref="A96" location="'spsnmnsta - stavebně kons...'!C2" display="/"/>
    <hyperlink ref="A97" location="'spsnmnzti - D.1.4.e - ZDR...'!C2" display="/"/>
    <hyperlink ref="A98" location="'spspnmnút - D.1.4.a - ZAŘ...'!C2" display="/"/>
    <hyperlink ref="A99" location="'spsnmnp - D.1.4.f - PLYN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88</v>
      </c>
    </row>
    <row r="4" s="1" customFormat="1" ht="24.96" customHeight="1">
      <c r="B4" s="17"/>
      <c r="D4" s="135" t="s">
        <v>101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REKONSTRUKCE PLYNOVÉ KOTELNY NA  SPŠ  NOVÉ MĚSTO NAD METUJÍ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12. 7. 2023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32</v>
      </c>
      <c r="F21" s="35"/>
      <c r="G21" s="35"/>
      <c r="H21" s="35"/>
      <c r="I21" s="137" t="s">
        <v>27</v>
      </c>
      <c r="J21" s="140" t="s">
        <v>33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ROUND((SUM(BE118:BE121)),  2)</f>
        <v>0</v>
      </c>
      <c r="G33" s="35"/>
      <c r="H33" s="35"/>
      <c r="I33" s="152">
        <v>0.20999999999999999</v>
      </c>
      <c r="J33" s="151">
        <f>ROUND(((SUM(BE118:BE121))*I33),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ROUND((SUM(BF118:BF121)),  2)</f>
        <v>0</v>
      </c>
      <c r="G34" s="35"/>
      <c r="H34" s="35"/>
      <c r="I34" s="152">
        <v>0.14999999999999999</v>
      </c>
      <c r="J34" s="151">
        <f>ROUND(((SUM(BF118:BF121))*I34),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ROUND((SUM(BG118:BG121)),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ROUND((SUM(BH118:BH121)),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ROUND((SUM(BI118:BI121)),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 xml:space="preserve">REKONSTRUKCE PLYNOVÉ KOTELNY NA  SPŠ  NOVÉ MĚSTO NAD METUJÍ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spsnmmar - D.1.4. - ZAŽÍZENÍ MĚŘENÍ A REGULACE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NOVÉ MĚSTO NAD METUJÍ</v>
      </c>
      <c r="G89" s="37"/>
      <c r="H89" s="37"/>
      <c r="I89" s="29" t="s">
        <v>22</v>
      </c>
      <c r="J89" s="76" t="str">
        <f>IF(J12="","",J12)</f>
        <v>12. 7. 2023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SPŠ,OŠ a ZŠ , NOVÉ MĚSTO NAD METUJÍ</v>
      </c>
      <c r="G91" s="37"/>
      <c r="H91" s="37"/>
      <c r="I91" s="29" t="s">
        <v>30</v>
      </c>
      <c r="J91" s="33" t="str">
        <f>E21</f>
        <v>Jiří Vik Tepelná technika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JVIK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105</v>
      </c>
      <c r="D94" s="173"/>
      <c r="E94" s="173"/>
      <c r="F94" s="173"/>
      <c r="G94" s="173"/>
      <c r="H94" s="173"/>
      <c r="I94" s="173"/>
      <c r="J94" s="174" t="s">
        <v>106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107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76"/>
      <c r="C97" s="177"/>
      <c r="D97" s="178" t="s">
        <v>109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110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111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71" t="str">
        <f>E7</f>
        <v xml:space="preserve">REKONSTRUKCE PLYNOVÉ KOTELNY NA  SPŠ  NOVÉ MĚSTO NAD METUJÍ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102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spsnmmar - D.1.4. - ZAŽÍZENÍ MĚŘENÍ A REGULACE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>NOVÉ MĚSTO NAD METUJÍ</v>
      </c>
      <c r="G112" s="37"/>
      <c r="H112" s="37"/>
      <c r="I112" s="29" t="s">
        <v>22</v>
      </c>
      <c r="J112" s="76" t="str">
        <f>IF(J12="","",J12)</f>
        <v>12. 7. 2023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5.65" customHeight="1">
      <c r="A114" s="35"/>
      <c r="B114" s="36"/>
      <c r="C114" s="29" t="s">
        <v>24</v>
      </c>
      <c r="D114" s="37"/>
      <c r="E114" s="37"/>
      <c r="F114" s="24" t="str">
        <f>E15</f>
        <v>SPŠ,OŠ a ZŠ , NOVÉ MĚSTO NAD METUJÍ</v>
      </c>
      <c r="G114" s="37"/>
      <c r="H114" s="37"/>
      <c r="I114" s="29" t="s">
        <v>30</v>
      </c>
      <c r="J114" s="33" t="str">
        <f>E21</f>
        <v>Jiří Vik Tepelná technika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29" t="s">
        <v>35</v>
      </c>
      <c r="J115" s="33" t="str">
        <f>E24</f>
        <v>JVIK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112</v>
      </c>
      <c r="D117" s="191" t="s">
        <v>63</v>
      </c>
      <c r="E117" s="191" t="s">
        <v>59</v>
      </c>
      <c r="F117" s="191" t="s">
        <v>60</v>
      </c>
      <c r="G117" s="191" t="s">
        <v>113</v>
      </c>
      <c r="H117" s="191" t="s">
        <v>114</v>
      </c>
      <c r="I117" s="191" t="s">
        <v>115</v>
      </c>
      <c r="J117" s="192" t="s">
        <v>106</v>
      </c>
      <c r="K117" s="193" t="s">
        <v>116</v>
      </c>
      <c r="L117" s="194"/>
      <c r="M117" s="97" t="s">
        <v>1</v>
      </c>
      <c r="N117" s="98" t="s">
        <v>42</v>
      </c>
      <c r="O117" s="98" t="s">
        <v>117</v>
      </c>
      <c r="P117" s="98" t="s">
        <v>118</v>
      </c>
      <c r="Q117" s="98" t="s">
        <v>119</v>
      </c>
      <c r="R117" s="98" t="s">
        <v>120</v>
      </c>
      <c r="S117" s="98" t="s">
        <v>121</v>
      </c>
      <c r="T117" s="99" t="s">
        <v>122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123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77</v>
      </c>
      <c r="AU118" s="14" t="s">
        <v>108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77</v>
      </c>
      <c r="E119" s="203" t="s">
        <v>124</v>
      </c>
      <c r="F119" s="203" t="s">
        <v>124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88</v>
      </c>
      <c r="AT119" s="212" t="s">
        <v>77</v>
      </c>
      <c r="AU119" s="212" t="s">
        <v>78</v>
      </c>
      <c r="AY119" s="211" t="s">
        <v>125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77</v>
      </c>
      <c r="E120" s="214" t="s">
        <v>126</v>
      </c>
      <c r="F120" s="214" t="s">
        <v>127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0</v>
      </c>
      <c r="S120" s="208"/>
      <c r="T120" s="21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88</v>
      </c>
      <c r="AT120" s="212" t="s">
        <v>77</v>
      </c>
      <c r="AU120" s="212" t="s">
        <v>86</v>
      </c>
      <c r="AY120" s="211" t="s">
        <v>125</v>
      </c>
      <c r="BK120" s="213">
        <f>BK121</f>
        <v>0</v>
      </c>
    </row>
    <row r="121" s="2" customFormat="1" ht="16.5" customHeight="1">
      <c r="A121" s="35"/>
      <c r="B121" s="36"/>
      <c r="C121" s="216" t="s">
        <v>86</v>
      </c>
      <c r="D121" s="216" t="s">
        <v>128</v>
      </c>
      <c r="E121" s="217" t="s">
        <v>129</v>
      </c>
      <c r="F121" s="218" t="s">
        <v>130</v>
      </c>
      <c r="G121" s="219" t="s">
        <v>131</v>
      </c>
      <c r="H121" s="220">
        <v>1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43</v>
      </c>
      <c r="O121" s="226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9" t="s">
        <v>132</v>
      </c>
      <c r="AT121" s="229" t="s">
        <v>128</v>
      </c>
      <c r="AU121" s="229" t="s">
        <v>88</v>
      </c>
      <c r="AY121" s="14" t="s">
        <v>125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4" t="s">
        <v>86</v>
      </c>
      <c r="BK121" s="230">
        <f>ROUND(I121*H121,2)</f>
        <v>0</v>
      </c>
      <c r="BL121" s="14" t="s">
        <v>132</v>
      </c>
      <c r="BM121" s="229" t="s">
        <v>133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1mCBEG4odJ88Y3i9iz560vYfsiOs2K4UMDh38Zsvx8rZy6pTMJgXXN0KB3M/R8Akdb9IGacUy9qOzwKayDHwUA==" hashValue="2eZnzii9Vj4Gc5MfexGjnUwfS3kuTh4SSVaF8Jl5G83QEIiqBz7JFQa/ACjfCAq30t4LeIQ9F2+UVudulT8Tjw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88</v>
      </c>
    </row>
    <row r="4" s="1" customFormat="1" ht="24.96" customHeight="1">
      <c r="B4" s="17"/>
      <c r="D4" s="135" t="s">
        <v>101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REKONSTRUKCE PLYNOVÉ KOTELNY NA  SPŠ  NOVÉ MĚSTO NAD METUJÍ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134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12. 7. 2023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32</v>
      </c>
      <c r="F21" s="35"/>
      <c r="G21" s="35"/>
      <c r="H21" s="35"/>
      <c r="I21" s="137" t="s">
        <v>27</v>
      </c>
      <c r="J21" s="140" t="s">
        <v>33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ROUND((SUM(BE124:BE155)),  2)</f>
        <v>0</v>
      </c>
      <c r="G33" s="35"/>
      <c r="H33" s="35"/>
      <c r="I33" s="152">
        <v>0.20999999999999999</v>
      </c>
      <c r="J33" s="151">
        <f>ROUND(((SUM(BE124:BE155))*I33),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ROUND((SUM(BF124:BF155)),  2)</f>
        <v>0</v>
      </c>
      <c r="G34" s="35"/>
      <c r="H34" s="35"/>
      <c r="I34" s="152">
        <v>0.14999999999999999</v>
      </c>
      <c r="J34" s="151">
        <f>ROUND(((SUM(BF124:BF155))*I34),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ROUND((SUM(BG124:BG155)),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ROUND((SUM(BH124:BH155)),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ROUND((SUM(BI124:BI155)),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 xml:space="preserve">REKONSTRUKCE PLYNOVÉ KOTELNY NA  SPŠ  NOVÉ MĚSTO NAD METUJÍ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spsnmnsta - stavebně konstrukční část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NOVÉ MĚSTO NAD METUJÍ</v>
      </c>
      <c r="G89" s="37"/>
      <c r="H89" s="37"/>
      <c r="I89" s="29" t="s">
        <v>22</v>
      </c>
      <c r="J89" s="76" t="str">
        <f>IF(J12="","",J12)</f>
        <v>12. 7. 2023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SPŠ,OŠ a ZŠ , NOVÉ MĚSTO NAD METUJÍ</v>
      </c>
      <c r="G91" s="37"/>
      <c r="H91" s="37"/>
      <c r="I91" s="29" t="s">
        <v>30</v>
      </c>
      <c r="J91" s="33" t="str">
        <f>E21</f>
        <v>Jiří Vik Tepelná technika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JVIK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105</v>
      </c>
      <c r="D94" s="173"/>
      <c r="E94" s="173"/>
      <c r="F94" s="173"/>
      <c r="G94" s="173"/>
      <c r="H94" s="173"/>
      <c r="I94" s="173"/>
      <c r="J94" s="174" t="s">
        <v>106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107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76"/>
      <c r="C97" s="177"/>
      <c r="D97" s="178" t="s">
        <v>135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136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137</v>
      </c>
      <c r="E99" s="185"/>
      <c r="F99" s="185"/>
      <c r="G99" s="185"/>
      <c r="H99" s="185"/>
      <c r="I99" s="185"/>
      <c r="J99" s="186">
        <f>J129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138</v>
      </c>
      <c r="E100" s="185"/>
      <c r="F100" s="185"/>
      <c r="G100" s="185"/>
      <c r="H100" s="185"/>
      <c r="I100" s="185"/>
      <c r="J100" s="186">
        <f>J133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139</v>
      </c>
      <c r="E101" s="185"/>
      <c r="F101" s="185"/>
      <c r="G101" s="185"/>
      <c r="H101" s="185"/>
      <c r="I101" s="185"/>
      <c r="J101" s="186">
        <f>J140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6"/>
      <c r="C102" s="177"/>
      <c r="D102" s="178" t="s">
        <v>140</v>
      </c>
      <c r="E102" s="179"/>
      <c r="F102" s="179"/>
      <c r="G102" s="179"/>
      <c r="H102" s="179"/>
      <c r="I102" s="179"/>
      <c r="J102" s="180">
        <f>J147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2"/>
      <c r="C103" s="183"/>
      <c r="D103" s="184" t="s">
        <v>141</v>
      </c>
      <c r="E103" s="185"/>
      <c r="F103" s="185"/>
      <c r="G103" s="185"/>
      <c r="H103" s="185"/>
      <c r="I103" s="185"/>
      <c r="J103" s="186">
        <f>J148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142</v>
      </c>
      <c r="E104" s="185"/>
      <c r="F104" s="185"/>
      <c r="G104" s="185"/>
      <c r="H104" s="185"/>
      <c r="I104" s="185"/>
      <c r="J104" s="186">
        <f>J150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111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71" t="str">
        <f>E7</f>
        <v xml:space="preserve">REKONSTRUKCE PLYNOVÉ KOTELNY NA  SPŠ  NOVÉ MĚSTO NAD METUJÍ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102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spsnmnsta - stavebně konstrukční část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>NOVÉ MĚSTO NAD METUJÍ</v>
      </c>
      <c r="G118" s="37"/>
      <c r="H118" s="37"/>
      <c r="I118" s="29" t="s">
        <v>22</v>
      </c>
      <c r="J118" s="76" t="str">
        <f>IF(J12="","",J12)</f>
        <v>12. 7. 2023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5.65" customHeight="1">
      <c r="A120" s="35"/>
      <c r="B120" s="36"/>
      <c r="C120" s="29" t="s">
        <v>24</v>
      </c>
      <c r="D120" s="37"/>
      <c r="E120" s="37"/>
      <c r="F120" s="24" t="str">
        <f>E15</f>
        <v>SPŠ,OŠ a ZŠ , NOVÉ MĚSTO NAD METUJÍ</v>
      </c>
      <c r="G120" s="37"/>
      <c r="H120" s="37"/>
      <c r="I120" s="29" t="s">
        <v>30</v>
      </c>
      <c r="J120" s="33" t="str">
        <f>E21</f>
        <v>Jiří Vik Tepelná technika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IF(E18="","",E18)</f>
        <v>Vyplň údaj</v>
      </c>
      <c r="G121" s="37"/>
      <c r="H121" s="37"/>
      <c r="I121" s="29" t="s">
        <v>35</v>
      </c>
      <c r="J121" s="33" t="str">
        <f>E24</f>
        <v>JVIK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112</v>
      </c>
      <c r="D123" s="191" t="s">
        <v>63</v>
      </c>
      <c r="E123" s="191" t="s">
        <v>59</v>
      </c>
      <c r="F123" s="191" t="s">
        <v>60</v>
      </c>
      <c r="G123" s="191" t="s">
        <v>113</v>
      </c>
      <c r="H123" s="191" t="s">
        <v>114</v>
      </c>
      <c r="I123" s="191" t="s">
        <v>115</v>
      </c>
      <c r="J123" s="192" t="s">
        <v>106</v>
      </c>
      <c r="K123" s="193" t="s">
        <v>116</v>
      </c>
      <c r="L123" s="194"/>
      <c r="M123" s="97" t="s">
        <v>1</v>
      </c>
      <c r="N123" s="98" t="s">
        <v>42</v>
      </c>
      <c r="O123" s="98" t="s">
        <v>117</v>
      </c>
      <c r="P123" s="98" t="s">
        <v>118</v>
      </c>
      <c r="Q123" s="98" t="s">
        <v>119</v>
      </c>
      <c r="R123" s="98" t="s">
        <v>120</v>
      </c>
      <c r="S123" s="98" t="s">
        <v>121</v>
      </c>
      <c r="T123" s="99" t="s">
        <v>122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123</v>
      </c>
      <c r="D124" s="37"/>
      <c r="E124" s="37"/>
      <c r="F124" s="37"/>
      <c r="G124" s="37"/>
      <c r="H124" s="37"/>
      <c r="I124" s="37"/>
      <c r="J124" s="195">
        <f>BK124</f>
        <v>0</v>
      </c>
      <c r="K124" s="37"/>
      <c r="L124" s="41"/>
      <c r="M124" s="100"/>
      <c r="N124" s="196"/>
      <c r="O124" s="101"/>
      <c r="P124" s="197">
        <f>P125+P147</f>
        <v>0</v>
      </c>
      <c r="Q124" s="101"/>
      <c r="R124" s="197">
        <f>R125+R147</f>
        <v>1.2480519999999999</v>
      </c>
      <c r="S124" s="101"/>
      <c r="T124" s="198">
        <f>T125+T147</f>
        <v>0.28800000000000003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77</v>
      </c>
      <c r="AU124" s="14" t="s">
        <v>108</v>
      </c>
      <c r="BK124" s="199">
        <f>BK125+BK147</f>
        <v>0</v>
      </c>
    </row>
    <row r="125" s="12" customFormat="1" ht="25.92" customHeight="1">
      <c r="A125" s="12"/>
      <c r="B125" s="200"/>
      <c r="C125" s="201"/>
      <c r="D125" s="202" t="s">
        <v>77</v>
      </c>
      <c r="E125" s="203" t="s">
        <v>143</v>
      </c>
      <c r="F125" s="203" t="s">
        <v>144</v>
      </c>
      <c r="G125" s="201"/>
      <c r="H125" s="201"/>
      <c r="I125" s="204"/>
      <c r="J125" s="205">
        <f>BK125</f>
        <v>0</v>
      </c>
      <c r="K125" s="201"/>
      <c r="L125" s="206"/>
      <c r="M125" s="207"/>
      <c r="N125" s="208"/>
      <c r="O125" s="208"/>
      <c r="P125" s="209">
        <f>P126+P129+P133+P140</f>
        <v>0</v>
      </c>
      <c r="Q125" s="208"/>
      <c r="R125" s="209">
        <f>R126+R129+R133+R140</f>
        <v>1.100752</v>
      </c>
      <c r="S125" s="208"/>
      <c r="T125" s="210">
        <f>T126+T129+T133+T140</f>
        <v>0.28800000000000003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86</v>
      </c>
      <c r="AT125" s="212" t="s">
        <v>77</v>
      </c>
      <c r="AU125" s="212" t="s">
        <v>78</v>
      </c>
      <c r="AY125" s="211" t="s">
        <v>125</v>
      </c>
      <c r="BK125" s="213">
        <f>BK126+BK129+BK133+BK140</f>
        <v>0</v>
      </c>
    </row>
    <row r="126" s="12" customFormat="1" ht="22.8" customHeight="1">
      <c r="A126" s="12"/>
      <c r="B126" s="200"/>
      <c r="C126" s="201"/>
      <c r="D126" s="202" t="s">
        <v>77</v>
      </c>
      <c r="E126" s="214" t="s">
        <v>145</v>
      </c>
      <c r="F126" s="214" t="s">
        <v>146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SUM(P127:P128)</f>
        <v>0</v>
      </c>
      <c r="Q126" s="208"/>
      <c r="R126" s="209">
        <f>SUM(R127:R128)</f>
        <v>0.29821999999999999</v>
      </c>
      <c r="S126" s="208"/>
      <c r="T126" s="210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86</v>
      </c>
      <c r="AT126" s="212" t="s">
        <v>77</v>
      </c>
      <c r="AU126" s="212" t="s">
        <v>86</v>
      </c>
      <c r="AY126" s="211" t="s">
        <v>125</v>
      </c>
      <c r="BK126" s="213">
        <f>SUM(BK127:BK128)</f>
        <v>0</v>
      </c>
    </row>
    <row r="127" s="2" customFormat="1" ht="24.15" customHeight="1">
      <c r="A127" s="35"/>
      <c r="B127" s="36"/>
      <c r="C127" s="216" t="s">
        <v>86</v>
      </c>
      <c r="D127" s="216" t="s">
        <v>128</v>
      </c>
      <c r="E127" s="217" t="s">
        <v>147</v>
      </c>
      <c r="F127" s="218" t="s">
        <v>148</v>
      </c>
      <c r="G127" s="219" t="s">
        <v>149</v>
      </c>
      <c r="H127" s="220">
        <v>2</v>
      </c>
      <c r="I127" s="221"/>
      <c r="J127" s="222">
        <f>ROUND(I127*H127,2)</f>
        <v>0</v>
      </c>
      <c r="K127" s="223"/>
      <c r="L127" s="41"/>
      <c r="M127" s="231" t="s">
        <v>1</v>
      </c>
      <c r="N127" s="232" t="s">
        <v>43</v>
      </c>
      <c r="O127" s="88"/>
      <c r="P127" s="233">
        <f>O127*H127</f>
        <v>0</v>
      </c>
      <c r="Q127" s="233">
        <v>0.0056499999999999996</v>
      </c>
      <c r="R127" s="233">
        <f>Q127*H127</f>
        <v>0.011299999999999999</v>
      </c>
      <c r="S127" s="233">
        <v>0</v>
      </c>
      <c r="T127" s="23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9" t="s">
        <v>150</v>
      </c>
      <c r="AT127" s="229" t="s">
        <v>128</v>
      </c>
      <c r="AU127" s="229" t="s">
        <v>88</v>
      </c>
      <c r="AY127" s="14" t="s">
        <v>125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4" t="s">
        <v>86</v>
      </c>
      <c r="BK127" s="230">
        <f>ROUND(I127*H127,2)</f>
        <v>0</v>
      </c>
      <c r="BL127" s="14" t="s">
        <v>150</v>
      </c>
      <c r="BM127" s="229" t="s">
        <v>151</v>
      </c>
    </row>
    <row r="128" s="2" customFormat="1" ht="33" customHeight="1">
      <c r="A128" s="35"/>
      <c r="B128" s="36"/>
      <c r="C128" s="216" t="s">
        <v>88</v>
      </c>
      <c r="D128" s="216" t="s">
        <v>128</v>
      </c>
      <c r="E128" s="217" t="s">
        <v>152</v>
      </c>
      <c r="F128" s="218" t="s">
        <v>153</v>
      </c>
      <c r="G128" s="219" t="s">
        <v>149</v>
      </c>
      <c r="H128" s="220">
        <v>12</v>
      </c>
      <c r="I128" s="221"/>
      <c r="J128" s="222">
        <f>ROUND(I128*H128,2)</f>
        <v>0</v>
      </c>
      <c r="K128" s="223"/>
      <c r="L128" s="41"/>
      <c r="M128" s="231" t="s">
        <v>1</v>
      </c>
      <c r="N128" s="232" t="s">
        <v>43</v>
      </c>
      <c r="O128" s="88"/>
      <c r="P128" s="233">
        <f>O128*H128</f>
        <v>0</v>
      </c>
      <c r="Q128" s="233">
        <v>0.023910000000000001</v>
      </c>
      <c r="R128" s="233">
        <f>Q128*H128</f>
        <v>0.28692000000000001</v>
      </c>
      <c r="S128" s="233">
        <v>0</v>
      </c>
      <c r="T128" s="23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9" t="s">
        <v>150</v>
      </c>
      <c r="AT128" s="229" t="s">
        <v>128</v>
      </c>
      <c r="AU128" s="229" t="s">
        <v>88</v>
      </c>
      <c r="AY128" s="14" t="s">
        <v>125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4" t="s">
        <v>86</v>
      </c>
      <c r="BK128" s="230">
        <f>ROUND(I128*H128,2)</f>
        <v>0</v>
      </c>
      <c r="BL128" s="14" t="s">
        <v>150</v>
      </c>
      <c r="BM128" s="229" t="s">
        <v>154</v>
      </c>
    </row>
    <row r="129" s="12" customFormat="1" ht="22.8" customHeight="1">
      <c r="A129" s="12"/>
      <c r="B129" s="200"/>
      <c r="C129" s="201"/>
      <c r="D129" s="202" t="s">
        <v>77</v>
      </c>
      <c r="E129" s="214" t="s">
        <v>155</v>
      </c>
      <c r="F129" s="214" t="s">
        <v>156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SUM(P130:P132)</f>
        <v>0</v>
      </c>
      <c r="Q129" s="208"/>
      <c r="R129" s="209">
        <f>SUM(R130:R132)</f>
        <v>0.79850199999999993</v>
      </c>
      <c r="S129" s="208"/>
      <c r="T129" s="210">
        <f>SUM(T130:T132)</f>
        <v>0.16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86</v>
      </c>
      <c r="AT129" s="212" t="s">
        <v>77</v>
      </c>
      <c r="AU129" s="212" t="s">
        <v>86</v>
      </c>
      <c r="AY129" s="211" t="s">
        <v>125</v>
      </c>
      <c r="BK129" s="213">
        <f>SUM(BK130:BK132)</f>
        <v>0</v>
      </c>
    </row>
    <row r="130" s="2" customFormat="1" ht="24.15" customHeight="1">
      <c r="A130" s="35"/>
      <c r="B130" s="36"/>
      <c r="C130" s="216" t="s">
        <v>145</v>
      </c>
      <c r="D130" s="216" t="s">
        <v>128</v>
      </c>
      <c r="E130" s="217" t="s">
        <v>157</v>
      </c>
      <c r="F130" s="218" t="s">
        <v>158</v>
      </c>
      <c r="G130" s="219" t="s">
        <v>159</v>
      </c>
      <c r="H130" s="220">
        <v>20</v>
      </c>
      <c r="I130" s="221"/>
      <c r="J130" s="222">
        <f>ROUND(I130*H130,2)</f>
        <v>0</v>
      </c>
      <c r="K130" s="223"/>
      <c r="L130" s="41"/>
      <c r="M130" s="231" t="s">
        <v>1</v>
      </c>
      <c r="N130" s="232" t="s">
        <v>43</v>
      </c>
      <c r="O130" s="88"/>
      <c r="P130" s="233">
        <f>O130*H130</f>
        <v>0</v>
      </c>
      <c r="Q130" s="233">
        <v>0.0051999999999999998</v>
      </c>
      <c r="R130" s="233">
        <f>Q130*H130</f>
        <v>0.104</v>
      </c>
      <c r="S130" s="233">
        <v>0</v>
      </c>
      <c r="T130" s="23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9" t="s">
        <v>150</v>
      </c>
      <c r="AT130" s="229" t="s">
        <v>128</v>
      </c>
      <c r="AU130" s="229" t="s">
        <v>88</v>
      </c>
      <c r="AY130" s="14" t="s">
        <v>125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4" t="s">
        <v>86</v>
      </c>
      <c r="BK130" s="230">
        <f>ROUND(I130*H130,2)</f>
        <v>0</v>
      </c>
      <c r="BL130" s="14" t="s">
        <v>150</v>
      </c>
      <c r="BM130" s="229" t="s">
        <v>160</v>
      </c>
    </row>
    <row r="131" s="2" customFormat="1" ht="24.15" customHeight="1">
      <c r="A131" s="35"/>
      <c r="B131" s="36"/>
      <c r="C131" s="216" t="s">
        <v>150</v>
      </c>
      <c r="D131" s="216" t="s">
        <v>128</v>
      </c>
      <c r="E131" s="217" t="s">
        <v>161</v>
      </c>
      <c r="F131" s="218" t="s">
        <v>162</v>
      </c>
      <c r="G131" s="219" t="s">
        <v>159</v>
      </c>
      <c r="H131" s="220">
        <v>80</v>
      </c>
      <c r="I131" s="221"/>
      <c r="J131" s="222">
        <f>ROUND(I131*H131,2)</f>
        <v>0</v>
      </c>
      <c r="K131" s="223"/>
      <c r="L131" s="41"/>
      <c r="M131" s="231" t="s">
        <v>1</v>
      </c>
      <c r="N131" s="232" t="s">
        <v>43</v>
      </c>
      <c r="O131" s="88"/>
      <c r="P131" s="233">
        <f>O131*H131</f>
        <v>0</v>
      </c>
      <c r="Q131" s="233">
        <v>0.00022000000000000001</v>
      </c>
      <c r="R131" s="233">
        <f>Q131*H131</f>
        <v>0.017600000000000001</v>
      </c>
      <c r="S131" s="233">
        <v>0.002</v>
      </c>
      <c r="T131" s="234">
        <f>S131*H131</f>
        <v>0.16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150</v>
      </c>
      <c r="AT131" s="229" t="s">
        <v>128</v>
      </c>
      <c r="AU131" s="229" t="s">
        <v>88</v>
      </c>
      <c r="AY131" s="14" t="s">
        <v>125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86</v>
      </c>
      <c r="BK131" s="230">
        <f>ROUND(I131*H131,2)</f>
        <v>0</v>
      </c>
      <c r="BL131" s="14" t="s">
        <v>150</v>
      </c>
      <c r="BM131" s="229" t="s">
        <v>163</v>
      </c>
    </row>
    <row r="132" s="2" customFormat="1" ht="24.15" customHeight="1">
      <c r="A132" s="35"/>
      <c r="B132" s="36"/>
      <c r="C132" s="216" t="s">
        <v>164</v>
      </c>
      <c r="D132" s="216" t="s">
        <v>128</v>
      </c>
      <c r="E132" s="217" t="s">
        <v>165</v>
      </c>
      <c r="F132" s="218" t="s">
        <v>166</v>
      </c>
      <c r="G132" s="219" t="s">
        <v>167</v>
      </c>
      <c r="H132" s="220">
        <v>0.29999999999999999</v>
      </c>
      <c r="I132" s="221"/>
      <c r="J132" s="222">
        <f>ROUND(I132*H132,2)</f>
        <v>0</v>
      </c>
      <c r="K132" s="223"/>
      <c r="L132" s="41"/>
      <c r="M132" s="231" t="s">
        <v>1</v>
      </c>
      <c r="N132" s="232" t="s">
        <v>43</v>
      </c>
      <c r="O132" s="88"/>
      <c r="P132" s="233">
        <f>O132*H132</f>
        <v>0</v>
      </c>
      <c r="Q132" s="233">
        <v>2.2563399999999998</v>
      </c>
      <c r="R132" s="233">
        <f>Q132*H132</f>
        <v>0.67690199999999989</v>
      </c>
      <c r="S132" s="233">
        <v>0</v>
      </c>
      <c r="T132" s="23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150</v>
      </c>
      <c r="AT132" s="229" t="s">
        <v>128</v>
      </c>
      <c r="AU132" s="229" t="s">
        <v>88</v>
      </c>
      <c r="AY132" s="14" t="s">
        <v>125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86</v>
      </c>
      <c r="BK132" s="230">
        <f>ROUND(I132*H132,2)</f>
        <v>0</v>
      </c>
      <c r="BL132" s="14" t="s">
        <v>150</v>
      </c>
      <c r="BM132" s="229" t="s">
        <v>168</v>
      </c>
    </row>
    <row r="133" s="12" customFormat="1" ht="22.8" customHeight="1">
      <c r="A133" s="12"/>
      <c r="B133" s="200"/>
      <c r="C133" s="201"/>
      <c r="D133" s="202" t="s">
        <v>77</v>
      </c>
      <c r="E133" s="214" t="s">
        <v>169</v>
      </c>
      <c r="F133" s="214" t="s">
        <v>170</v>
      </c>
      <c r="G133" s="201"/>
      <c r="H133" s="201"/>
      <c r="I133" s="204"/>
      <c r="J133" s="215">
        <f>BK133</f>
        <v>0</v>
      </c>
      <c r="K133" s="201"/>
      <c r="L133" s="206"/>
      <c r="M133" s="207"/>
      <c r="N133" s="208"/>
      <c r="O133" s="208"/>
      <c r="P133" s="209">
        <f>SUM(P134:P139)</f>
        <v>0</v>
      </c>
      <c r="Q133" s="208"/>
      <c r="R133" s="209">
        <f>SUM(R134:R139)</f>
        <v>0.0040300000000000006</v>
      </c>
      <c r="S133" s="208"/>
      <c r="T133" s="210">
        <f>SUM(T134:T139)</f>
        <v>0.128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86</v>
      </c>
      <c r="AT133" s="212" t="s">
        <v>77</v>
      </c>
      <c r="AU133" s="212" t="s">
        <v>86</v>
      </c>
      <c r="AY133" s="211" t="s">
        <v>125</v>
      </c>
      <c r="BK133" s="213">
        <f>SUM(BK134:BK139)</f>
        <v>0</v>
      </c>
    </row>
    <row r="134" s="2" customFormat="1" ht="24.15" customHeight="1">
      <c r="A134" s="35"/>
      <c r="B134" s="36"/>
      <c r="C134" s="216" t="s">
        <v>155</v>
      </c>
      <c r="D134" s="216" t="s">
        <v>128</v>
      </c>
      <c r="E134" s="217" t="s">
        <v>171</v>
      </c>
      <c r="F134" s="218" t="s">
        <v>172</v>
      </c>
      <c r="G134" s="219" t="s">
        <v>159</v>
      </c>
      <c r="H134" s="220">
        <v>3</v>
      </c>
      <c r="I134" s="221"/>
      <c r="J134" s="222">
        <f>ROUND(I134*H134,2)</f>
        <v>0</v>
      </c>
      <c r="K134" s="223"/>
      <c r="L134" s="41"/>
      <c r="M134" s="231" t="s">
        <v>1</v>
      </c>
      <c r="N134" s="232" t="s">
        <v>43</v>
      </c>
      <c r="O134" s="88"/>
      <c r="P134" s="233">
        <f>O134*H134</f>
        <v>0</v>
      </c>
      <c r="Q134" s="233">
        <v>1.0000000000000001E-05</v>
      </c>
      <c r="R134" s="233">
        <f>Q134*H134</f>
        <v>3.0000000000000004E-05</v>
      </c>
      <c r="S134" s="233">
        <v>0</v>
      </c>
      <c r="T134" s="23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150</v>
      </c>
      <c r="AT134" s="229" t="s">
        <v>128</v>
      </c>
      <c r="AU134" s="229" t="s">
        <v>88</v>
      </c>
      <c r="AY134" s="14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86</v>
      </c>
      <c r="BK134" s="230">
        <f>ROUND(I134*H134,2)</f>
        <v>0</v>
      </c>
      <c r="BL134" s="14" t="s">
        <v>150</v>
      </c>
      <c r="BM134" s="229" t="s">
        <v>173</v>
      </c>
    </row>
    <row r="135" s="2" customFormat="1" ht="16.5" customHeight="1">
      <c r="A135" s="35"/>
      <c r="B135" s="36"/>
      <c r="C135" s="216" t="s">
        <v>174</v>
      </c>
      <c r="D135" s="216" t="s">
        <v>128</v>
      </c>
      <c r="E135" s="217" t="s">
        <v>175</v>
      </c>
      <c r="F135" s="218" t="s">
        <v>176</v>
      </c>
      <c r="G135" s="219" t="s">
        <v>159</v>
      </c>
      <c r="H135" s="220">
        <v>250</v>
      </c>
      <c r="I135" s="221"/>
      <c r="J135" s="222">
        <f>ROUND(I135*H135,2)</f>
        <v>0</v>
      </c>
      <c r="K135" s="223"/>
      <c r="L135" s="41"/>
      <c r="M135" s="231" t="s">
        <v>1</v>
      </c>
      <c r="N135" s="232" t="s">
        <v>43</v>
      </c>
      <c r="O135" s="88"/>
      <c r="P135" s="233">
        <f>O135*H135</f>
        <v>0</v>
      </c>
      <c r="Q135" s="233">
        <v>0</v>
      </c>
      <c r="R135" s="233">
        <f>Q135*H135</f>
        <v>0</v>
      </c>
      <c r="S135" s="233">
        <v>0</v>
      </c>
      <c r="T135" s="23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150</v>
      </c>
      <c r="AT135" s="229" t="s">
        <v>128</v>
      </c>
      <c r="AU135" s="229" t="s">
        <v>88</v>
      </c>
      <c r="AY135" s="14" t="s">
        <v>125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86</v>
      </c>
      <c r="BK135" s="230">
        <f>ROUND(I135*H135,2)</f>
        <v>0</v>
      </c>
      <c r="BL135" s="14" t="s">
        <v>150</v>
      </c>
      <c r="BM135" s="229" t="s">
        <v>177</v>
      </c>
    </row>
    <row r="136" s="2" customFormat="1" ht="16.5" customHeight="1">
      <c r="A136" s="35"/>
      <c r="B136" s="36"/>
      <c r="C136" s="216" t="s">
        <v>178</v>
      </c>
      <c r="D136" s="216" t="s">
        <v>128</v>
      </c>
      <c r="E136" s="217" t="s">
        <v>179</v>
      </c>
      <c r="F136" s="218" t="s">
        <v>180</v>
      </c>
      <c r="G136" s="219" t="s">
        <v>159</v>
      </c>
      <c r="H136" s="220">
        <v>250</v>
      </c>
      <c r="I136" s="221"/>
      <c r="J136" s="222">
        <f>ROUND(I136*H136,2)</f>
        <v>0</v>
      </c>
      <c r="K136" s="223"/>
      <c r="L136" s="41"/>
      <c r="M136" s="231" t="s">
        <v>1</v>
      </c>
      <c r="N136" s="232" t="s">
        <v>43</v>
      </c>
      <c r="O136" s="88"/>
      <c r="P136" s="233">
        <f>O136*H136</f>
        <v>0</v>
      </c>
      <c r="Q136" s="233">
        <v>1.0000000000000001E-05</v>
      </c>
      <c r="R136" s="233">
        <f>Q136*H136</f>
        <v>0.0025000000000000001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150</v>
      </c>
      <c r="AT136" s="229" t="s">
        <v>128</v>
      </c>
      <c r="AU136" s="229" t="s">
        <v>88</v>
      </c>
      <c r="AY136" s="14" t="s">
        <v>125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86</v>
      </c>
      <c r="BK136" s="230">
        <f>ROUND(I136*H136,2)</f>
        <v>0</v>
      </c>
      <c r="BL136" s="14" t="s">
        <v>150</v>
      </c>
      <c r="BM136" s="229" t="s">
        <v>181</v>
      </c>
    </row>
    <row r="137" s="2" customFormat="1" ht="16.5" customHeight="1">
      <c r="A137" s="35"/>
      <c r="B137" s="36"/>
      <c r="C137" s="216" t="s">
        <v>169</v>
      </c>
      <c r="D137" s="216" t="s">
        <v>128</v>
      </c>
      <c r="E137" s="217" t="s">
        <v>182</v>
      </c>
      <c r="F137" s="218" t="s">
        <v>183</v>
      </c>
      <c r="G137" s="219" t="s">
        <v>159</v>
      </c>
      <c r="H137" s="220">
        <v>150</v>
      </c>
      <c r="I137" s="221"/>
      <c r="J137" s="222">
        <f>ROUND(I137*H137,2)</f>
        <v>0</v>
      </c>
      <c r="K137" s="223"/>
      <c r="L137" s="41"/>
      <c r="M137" s="231" t="s">
        <v>1</v>
      </c>
      <c r="N137" s="232" t="s">
        <v>43</v>
      </c>
      <c r="O137" s="88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150</v>
      </c>
      <c r="AT137" s="229" t="s">
        <v>128</v>
      </c>
      <c r="AU137" s="229" t="s">
        <v>88</v>
      </c>
      <c r="AY137" s="14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86</v>
      </c>
      <c r="BK137" s="230">
        <f>ROUND(I137*H137,2)</f>
        <v>0</v>
      </c>
      <c r="BL137" s="14" t="s">
        <v>150</v>
      </c>
      <c r="BM137" s="229" t="s">
        <v>184</v>
      </c>
    </row>
    <row r="138" s="2" customFormat="1" ht="16.5" customHeight="1">
      <c r="A138" s="35"/>
      <c r="B138" s="36"/>
      <c r="C138" s="216" t="s">
        <v>185</v>
      </c>
      <c r="D138" s="216" t="s">
        <v>128</v>
      </c>
      <c r="E138" s="217" t="s">
        <v>186</v>
      </c>
      <c r="F138" s="218" t="s">
        <v>187</v>
      </c>
      <c r="G138" s="219" t="s">
        <v>159</v>
      </c>
      <c r="H138" s="220">
        <v>150</v>
      </c>
      <c r="I138" s="221"/>
      <c r="J138" s="222">
        <f>ROUND(I138*H138,2)</f>
        <v>0</v>
      </c>
      <c r="K138" s="223"/>
      <c r="L138" s="41"/>
      <c r="M138" s="231" t="s">
        <v>1</v>
      </c>
      <c r="N138" s="232" t="s">
        <v>43</v>
      </c>
      <c r="O138" s="88"/>
      <c r="P138" s="233">
        <f>O138*H138</f>
        <v>0</v>
      </c>
      <c r="Q138" s="233">
        <v>1.0000000000000001E-05</v>
      </c>
      <c r="R138" s="233">
        <f>Q138*H138</f>
        <v>0.0015</v>
      </c>
      <c r="S138" s="233">
        <v>0</v>
      </c>
      <c r="T138" s="23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150</v>
      </c>
      <c r="AT138" s="229" t="s">
        <v>128</v>
      </c>
      <c r="AU138" s="229" t="s">
        <v>88</v>
      </c>
      <c r="AY138" s="14" t="s">
        <v>125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86</v>
      </c>
      <c r="BK138" s="230">
        <f>ROUND(I138*H138,2)</f>
        <v>0</v>
      </c>
      <c r="BL138" s="14" t="s">
        <v>150</v>
      </c>
      <c r="BM138" s="229" t="s">
        <v>188</v>
      </c>
    </row>
    <row r="139" s="2" customFormat="1" ht="24.15" customHeight="1">
      <c r="A139" s="35"/>
      <c r="B139" s="36"/>
      <c r="C139" s="216" t="s">
        <v>189</v>
      </c>
      <c r="D139" s="216" t="s">
        <v>128</v>
      </c>
      <c r="E139" s="217" t="s">
        <v>190</v>
      </c>
      <c r="F139" s="218" t="s">
        <v>191</v>
      </c>
      <c r="G139" s="219" t="s">
        <v>149</v>
      </c>
      <c r="H139" s="220">
        <v>8</v>
      </c>
      <c r="I139" s="221"/>
      <c r="J139" s="222">
        <f>ROUND(I139*H139,2)</f>
        <v>0</v>
      </c>
      <c r="K139" s="223"/>
      <c r="L139" s="41"/>
      <c r="M139" s="231" t="s">
        <v>1</v>
      </c>
      <c r="N139" s="232" t="s">
        <v>43</v>
      </c>
      <c r="O139" s="88"/>
      <c r="P139" s="233">
        <f>O139*H139</f>
        <v>0</v>
      </c>
      <c r="Q139" s="233">
        <v>0</v>
      </c>
      <c r="R139" s="233">
        <f>Q139*H139</f>
        <v>0</v>
      </c>
      <c r="S139" s="233">
        <v>0.016</v>
      </c>
      <c r="T139" s="234">
        <f>S139*H139</f>
        <v>0.128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150</v>
      </c>
      <c r="AT139" s="229" t="s">
        <v>128</v>
      </c>
      <c r="AU139" s="229" t="s">
        <v>88</v>
      </c>
      <c r="AY139" s="14" t="s">
        <v>125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86</v>
      </c>
      <c r="BK139" s="230">
        <f>ROUND(I139*H139,2)</f>
        <v>0</v>
      </c>
      <c r="BL139" s="14" t="s">
        <v>150</v>
      </c>
      <c r="BM139" s="229" t="s">
        <v>192</v>
      </c>
    </row>
    <row r="140" s="12" customFormat="1" ht="22.8" customHeight="1">
      <c r="A140" s="12"/>
      <c r="B140" s="200"/>
      <c r="C140" s="201"/>
      <c r="D140" s="202" t="s">
        <v>77</v>
      </c>
      <c r="E140" s="214" t="s">
        <v>193</v>
      </c>
      <c r="F140" s="214" t="s">
        <v>194</v>
      </c>
      <c r="G140" s="201"/>
      <c r="H140" s="201"/>
      <c r="I140" s="204"/>
      <c r="J140" s="215">
        <f>BK140</f>
        <v>0</v>
      </c>
      <c r="K140" s="201"/>
      <c r="L140" s="206"/>
      <c r="M140" s="207"/>
      <c r="N140" s="208"/>
      <c r="O140" s="208"/>
      <c r="P140" s="209">
        <f>SUM(P141:P146)</f>
        <v>0</v>
      </c>
      <c r="Q140" s="208"/>
      <c r="R140" s="209">
        <f>SUM(R141:R146)</f>
        <v>0</v>
      </c>
      <c r="S140" s="208"/>
      <c r="T140" s="210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1" t="s">
        <v>86</v>
      </c>
      <c r="AT140" s="212" t="s">
        <v>77</v>
      </c>
      <c r="AU140" s="212" t="s">
        <v>86</v>
      </c>
      <c r="AY140" s="211" t="s">
        <v>125</v>
      </c>
      <c r="BK140" s="213">
        <f>SUM(BK141:BK146)</f>
        <v>0</v>
      </c>
    </row>
    <row r="141" s="2" customFormat="1" ht="24.15" customHeight="1">
      <c r="A141" s="35"/>
      <c r="B141" s="36"/>
      <c r="C141" s="216" t="s">
        <v>195</v>
      </c>
      <c r="D141" s="216" t="s">
        <v>128</v>
      </c>
      <c r="E141" s="217" t="s">
        <v>196</v>
      </c>
      <c r="F141" s="218" t="s">
        <v>197</v>
      </c>
      <c r="G141" s="219" t="s">
        <v>198</v>
      </c>
      <c r="H141" s="220">
        <v>0.71399999999999997</v>
      </c>
      <c r="I141" s="221"/>
      <c r="J141" s="222">
        <f>ROUND(I141*H141,2)</f>
        <v>0</v>
      </c>
      <c r="K141" s="223"/>
      <c r="L141" s="41"/>
      <c r="M141" s="231" t="s">
        <v>1</v>
      </c>
      <c r="N141" s="232" t="s">
        <v>43</v>
      </c>
      <c r="O141" s="88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150</v>
      </c>
      <c r="AT141" s="229" t="s">
        <v>128</v>
      </c>
      <c r="AU141" s="229" t="s">
        <v>88</v>
      </c>
      <c r="AY141" s="14" t="s">
        <v>125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86</v>
      </c>
      <c r="BK141" s="230">
        <f>ROUND(I141*H141,2)</f>
        <v>0</v>
      </c>
      <c r="BL141" s="14" t="s">
        <v>150</v>
      </c>
      <c r="BM141" s="229" t="s">
        <v>199</v>
      </c>
    </row>
    <row r="142" s="2" customFormat="1" ht="24.15" customHeight="1">
      <c r="A142" s="35"/>
      <c r="B142" s="36"/>
      <c r="C142" s="216" t="s">
        <v>8</v>
      </c>
      <c r="D142" s="216" t="s">
        <v>128</v>
      </c>
      <c r="E142" s="217" t="s">
        <v>200</v>
      </c>
      <c r="F142" s="218" t="s">
        <v>201</v>
      </c>
      <c r="G142" s="219" t="s">
        <v>198</v>
      </c>
      <c r="H142" s="220">
        <v>7.1399999999999997</v>
      </c>
      <c r="I142" s="221"/>
      <c r="J142" s="222">
        <f>ROUND(I142*H142,2)</f>
        <v>0</v>
      </c>
      <c r="K142" s="223"/>
      <c r="L142" s="41"/>
      <c r="M142" s="231" t="s">
        <v>1</v>
      </c>
      <c r="N142" s="232" t="s">
        <v>43</v>
      </c>
      <c r="O142" s="88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9" t="s">
        <v>150</v>
      </c>
      <c r="AT142" s="229" t="s">
        <v>128</v>
      </c>
      <c r="AU142" s="229" t="s">
        <v>88</v>
      </c>
      <c r="AY142" s="14" t="s">
        <v>125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4" t="s">
        <v>86</v>
      </c>
      <c r="BK142" s="230">
        <f>ROUND(I142*H142,2)</f>
        <v>0</v>
      </c>
      <c r="BL142" s="14" t="s">
        <v>150</v>
      </c>
      <c r="BM142" s="229" t="s">
        <v>202</v>
      </c>
    </row>
    <row r="143" s="2" customFormat="1" ht="33" customHeight="1">
      <c r="A143" s="35"/>
      <c r="B143" s="36"/>
      <c r="C143" s="216" t="s">
        <v>132</v>
      </c>
      <c r="D143" s="216" t="s">
        <v>128</v>
      </c>
      <c r="E143" s="217" t="s">
        <v>203</v>
      </c>
      <c r="F143" s="218" t="s">
        <v>204</v>
      </c>
      <c r="G143" s="219" t="s">
        <v>198</v>
      </c>
      <c r="H143" s="220">
        <v>0.064000000000000001</v>
      </c>
      <c r="I143" s="221"/>
      <c r="J143" s="222">
        <f>ROUND(I143*H143,2)</f>
        <v>0</v>
      </c>
      <c r="K143" s="223"/>
      <c r="L143" s="41"/>
      <c r="M143" s="231" t="s">
        <v>1</v>
      </c>
      <c r="N143" s="232" t="s">
        <v>43</v>
      </c>
      <c r="O143" s="88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150</v>
      </c>
      <c r="AT143" s="229" t="s">
        <v>128</v>
      </c>
      <c r="AU143" s="229" t="s">
        <v>88</v>
      </c>
      <c r="AY143" s="14" t="s">
        <v>125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86</v>
      </c>
      <c r="BK143" s="230">
        <f>ROUND(I143*H143,2)</f>
        <v>0</v>
      </c>
      <c r="BL143" s="14" t="s">
        <v>150</v>
      </c>
      <c r="BM143" s="229" t="s">
        <v>205</v>
      </c>
    </row>
    <row r="144" s="2" customFormat="1" ht="33" customHeight="1">
      <c r="A144" s="35"/>
      <c r="B144" s="36"/>
      <c r="C144" s="216" t="s">
        <v>206</v>
      </c>
      <c r="D144" s="216" t="s">
        <v>128</v>
      </c>
      <c r="E144" s="217" t="s">
        <v>207</v>
      </c>
      <c r="F144" s="218" t="s">
        <v>208</v>
      </c>
      <c r="G144" s="219" t="s">
        <v>198</v>
      </c>
      <c r="H144" s="220">
        <v>0.050000000000000003</v>
      </c>
      <c r="I144" s="221"/>
      <c r="J144" s="222">
        <f>ROUND(I144*H144,2)</f>
        <v>0</v>
      </c>
      <c r="K144" s="223"/>
      <c r="L144" s="41"/>
      <c r="M144" s="231" t="s">
        <v>1</v>
      </c>
      <c r="N144" s="232" t="s">
        <v>43</v>
      </c>
      <c r="O144" s="88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9" t="s">
        <v>150</v>
      </c>
      <c r="AT144" s="229" t="s">
        <v>128</v>
      </c>
      <c r="AU144" s="229" t="s">
        <v>88</v>
      </c>
      <c r="AY144" s="14" t="s">
        <v>125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4" t="s">
        <v>86</v>
      </c>
      <c r="BK144" s="230">
        <f>ROUND(I144*H144,2)</f>
        <v>0</v>
      </c>
      <c r="BL144" s="14" t="s">
        <v>150</v>
      </c>
      <c r="BM144" s="229" t="s">
        <v>209</v>
      </c>
    </row>
    <row r="145" s="2" customFormat="1" ht="33" customHeight="1">
      <c r="A145" s="35"/>
      <c r="B145" s="36"/>
      <c r="C145" s="216" t="s">
        <v>210</v>
      </c>
      <c r="D145" s="216" t="s">
        <v>128</v>
      </c>
      <c r="E145" s="217" t="s">
        <v>211</v>
      </c>
      <c r="F145" s="218" t="s">
        <v>212</v>
      </c>
      <c r="G145" s="219" t="s">
        <v>198</v>
      </c>
      <c r="H145" s="220">
        <v>0.5</v>
      </c>
      <c r="I145" s="221"/>
      <c r="J145" s="222">
        <f>ROUND(I145*H145,2)</f>
        <v>0</v>
      </c>
      <c r="K145" s="223"/>
      <c r="L145" s="41"/>
      <c r="M145" s="231" t="s">
        <v>1</v>
      </c>
      <c r="N145" s="232" t="s">
        <v>43</v>
      </c>
      <c r="O145" s="88"/>
      <c r="P145" s="233">
        <f>O145*H145</f>
        <v>0</v>
      </c>
      <c r="Q145" s="233">
        <v>0</v>
      </c>
      <c r="R145" s="233">
        <f>Q145*H145</f>
        <v>0</v>
      </c>
      <c r="S145" s="233">
        <v>0</v>
      </c>
      <c r="T145" s="23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150</v>
      </c>
      <c r="AT145" s="229" t="s">
        <v>128</v>
      </c>
      <c r="AU145" s="229" t="s">
        <v>88</v>
      </c>
      <c r="AY145" s="14" t="s">
        <v>125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86</v>
      </c>
      <c r="BK145" s="230">
        <f>ROUND(I145*H145,2)</f>
        <v>0</v>
      </c>
      <c r="BL145" s="14" t="s">
        <v>150</v>
      </c>
      <c r="BM145" s="229" t="s">
        <v>213</v>
      </c>
    </row>
    <row r="146" s="2" customFormat="1" ht="33" customHeight="1">
      <c r="A146" s="35"/>
      <c r="B146" s="36"/>
      <c r="C146" s="216" t="s">
        <v>214</v>
      </c>
      <c r="D146" s="216" t="s">
        <v>128</v>
      </c>
      <c r="E146" s="217" t="s">
        <v>215</v>
      </c>
      <c r="F146" s="218" t="s">
        <v>216</v>
      </c>
      <c r="G146" s="219" t="s">
        <v>198</v>
      </c>
      <c r="H146" s="220">
        <v>0.10000000000000001</v>
      </c>
      <c r="I146" s="221"/>
      <c r="J146" s="222">
        <f>ROUND(I146*H146,2)</f>
        <v>0</v>
      </c>
      <c r="K146" s="223"/>
      <c r="L146" s="41"/>
      <c r="M146" s="231" t="s">
        <v>1</v>
      </c>
      <c r="N146" s="232" t="s">
        <v>43</v>
      </c>
      <c r="O146" s="88"/>
      <c r="P146" s="233">
        <f>O146*H146</f>
        <v>0</v>
      </c>
      <c r="Q146" s="233">
        <v>0</v>
      </c>
      <c r="R146" s="233">
        <f>Q146*H146</f>
        <v>0</v>
      </c>
      <c r="S146" s="233">
        <v>0</v>
      </c>
      <c r="T146" s="23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150</v>
      </c>
      <c r="AT146" s="229" t="s">
        <v>128</v>
      </c>
      <c r="AU146" s="229" t="s">
        <v>88</v>
      </c>
      <c r="AY146" s="14" t="s">
        <v>125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86</v>
      </c>
      <c r="BK146" s="230">
        <f>ROUND(I146*H146,2)</f>
        <v>0</v>
      </c>
      <c r="BL146" s="14" t="s">
        <v>150</v>
      </c>
      <c r="BM146" s="229" t="s">
        <v>217</v>
      </c>
    </row>
    <row r="147" s="12" customFormat="1" ht="25.92" customHeight="1">
      <c r="A147" s="12"/>
      <c r="B147" s="200"/>
      <c r="C147" s="201"/>
      <c r="D147" s="202" t="s">
        <v>77</v>
      </c>
      <c r="E147" s="203" t="s">
        <v>124</v>
      </c>
      <c r="F147" s="203" t="s">
        <v>218</v>
      </c>
      <c r="G147" s="201"/>
      <c r="H147" s="201"/>
      <c r="I147" s="204"/>
      <c r="J147" s="205">
        <f>BK147</f>
        <v>0</v>
      </c>
      <c r="K147" s="201"/>
      <c r="L147" s="206"/>
      <c r="M147" s="207"/>
      <c r="N147" s="208"/>
      <c r="O147" s="208"/>
      <c r="P147" s="209">
        <f>P148+P150</f>
        <v>0</v>
      </c>
      <c r="Q147" s="208"/>
      <c r="R147" s="209">
        <f>R148+R150</f>
        <v>0.14729999999999999</v>
      </c>
      <c r="S147" s="208"/>
      <c r="T147" s="210">
        <f>T148+T150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1" t="s">
        <v>88</v>
      </c>
      <c r="AT147" s="212" t="s">
        <v>77</v>
      </c>
      <c r="AU147" s="212" t="s">
        <v>78</v>
      </c>
      <c r="AY147" s="211" t="s">
        <v>125</v>
      </c>
      <c r="BK147" s="213">
        <f>BK148+BK150</f>
        <v>0</v>
      </c>
    </row>
    <row r="148" s="12" customFormat="1" ht="22.8" customHeight="1">
      <c r="A148" s="12"/>
      <c r="B148" s="200"/>
      <c r="C148" s="201"/>
      <c r="D148" s="202" t="s">
        <v>77</v>
      </c>
      <c r="E148" s="214" t="s">
        <v>219</v>
      </c>
      <c r="F148" s="214" t="s">
        <v>220</v>
      </c>
      <c r="G148" s="201"/>
      <c r="H148" s="201"/>
      <c r="I148" s="204"/>
      <c r="J148" s="215">
        <f>BK148</f>
        <v>0</v>
      </c>
      <c r="K148" s="201"/>
      <c r="L148" s="206"/>
      <c r="M148" s="207"/>
      <c r="N148" s="208"/>
      <c r="O148" s="208"/>
      <c r="P148" s="209">
        <f>P149</f>
        <v>0</v>
      </c>
      <c r="Q148" s="208"/>
      <c r="R148" s="209">
        <f>R149</f>
        <v>0</v>
      </c>
      <c r="S148" s="208"/>
      <c r="T148" s="21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1" t="s">
        <v>88</v>
      </c>
      <c r="AT148" s="212" t="s">
        <v>77</v>
      </c>
      <c r="AU148" s="212" t="s">
        <v>86</v>
      </c>
      <c r="AY148" s="211" t="s">
        <v>125</v>
      </c>
      <c r="BK148" s="213">
        <f>BK149</f>
        <v>0</v>
      </c>
    </row>
    <row r="149" s="2" customFormat="1" ht="16.5" customHeight="1">
      <c r="A149" s="35"/>
      <c r="B149" s="36"/>
      <c r="C149" s="235" t="s">
        <v>221</v>
      </c>
      <c r="D149" s="235" t="s">
        <v>222</v>
      </c>
      <c r="E149" s="236" t="s">
        <v>223</v>
      </c>
      <c r="F149" s="237" t="s">
        <v>224</v>
      </c>
      <c r="G149" s="238" t="s">
        <v>131</v>
      </c>
      <c r="H149" s="239">
        <v>2</v>
      </c>
      <c r="I149" s="240"/>
      <c r="J149" s="241">
        <f>ROUND(I149*H149,2)</f>
        <v>0</v>
      </c>
      <c r="K149" s="242"/>
      <c r="L149" s="243"/>
      <c r="M149" s="244" t="s">
        <v>1</v>
      </c>
      <c r="N149" s="245" t="s">
        <v>43</v>
      </c>
      <c r="O149" s="88"/>
      <c r="P149" s="233">
        <f>O149*H149</f>
        <v>0</v>
      </c>
      <c r="Q149" s="233">
        <v>0</v>
      </c>
      <c r="R149" s="233">
        <f>Q149*H149</f>
        <v>0</v>
      </c>
      <c r="S149" s="233">
        <v>0</v>
      </c>
      <c r="T149" s="23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225</v>
      </c>
      <c r="AT149" s="229" t="s">
        <v>222</v>
      </c>
      <c r="AU149" s="229" t="s">
        <v>88</v>
      </c>
      <c r="AY149" s="14" t="s">
        <v>125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86</v>
      </c>
      <c r="BK149" s="230">
        <f>ROUND(I149*H149,2)</f>
        <v>0</v>
      </c>
      <c r="BL149" s="14" t="s">
        <v>132</v>
      </c>
      <c r="BM149" s="229" t="s">
        <v>226</v>
      </c>
    </row>
    <row r="150" s="12" customFormat="1" ht="22.8" customHeight="1">
      <c r="A150" s="12"/>
      <c r="B150" s="200"/>
      <c r="C150" s="201"/>
      <c r="D150" s="202" t="s">
        <v>77</v>
      </c>
      <c r="E150" s="214" t="s">
        <v>227</v>
      </c>
      <c r="F150" s="214" t="s">
        <v>228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SUM(P151:P155)</f>
        <v>0</v>
      </c>
      <c r="Q150" s="208"/>
      <c r="R150" s="209">
        <f>SUM(R151:R155)</f>
        <v>0.14729999999999999</v>
      </c>
      <c r="S150" s="208"/>
      <c r="T150" s="210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88</v>
      </c>
      <c r="AT150" s="212" t="s">
        <v>77</v>
      </c>
      <c r="AU150" s="212" t="s">
        <v>86</v>
      </c>
      <c r="AY150" s="211" t="s">
        <v>125</v>
      </c>
      <c r="BK150" s="213">
        <f>SUM(BK151:BK155)</f>
        <v>0</v>
      </c>
    </row>
    <row r="151" s="2" customFormat="1" ht="16.5" customHeight="1">
      <c r="A151" s="35"/>
      <c r="B151" s="36"/>
      <c r="C151" s="216" t="s">
        <v>229</v>
      </c>
      <c r="D151" s="216" t="s">
        <v>128</v>
      </c>
      <c r="E151" s="217" t="s">
        <v>230</v>
      </c>
      <c r="F151" s="218" t="s">
        <v>231</v>
      </c>
      <c r="G151" s="219" t="s">
        <v>159</v>
      </c>
      <c r="H151" s="220">
        <v>90</v>
      </c>
      <c r="I151" s="221"/>
      <c r="J151" s="222">
        <f>ROUND(I151*H151,2)</f>
        <v>0</v>
      </c>
      <c r="K151" s="223"/>
      <c r="L151" s="41"/>
      <c r="M151" s="231" t="s">
        <v>1</v>
      </c>
      <c r="N151" s="232" t="s">
        <v>43</v>
      </c>
      <c r="O151" s="88"/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9" t="s">
        <v>132</v>
      </c>
      <c r="AT151" s="229" t="s">
        <v>128</v>
      </c>
      <c r="AU151" s="229" t="s">
        <v>88</v>
      </c>
      <c r="AY151" s="14" t="s">
        <v>125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4" t="s">
        <v>86</v>
      </c>
      <c r="BK151" s="230">
        <f>ROUND(I151*H151,2)</f>
        <v>0</v>
      </c>
      <c r="BL151" s="14" t="s">
        <v>132</v>
      </c>
      <c r="BM151" s="229" t="s">
        <v>232</v>
      </c>
    </row>
    <row r="152" s="2" customFormat="1" ht="33" customHeight="1">
      <c r="A152" s="35"/>
      <c r="B152" s="36"/>
      <c r="C152" s="216" t="s">
        <v>233</v>
      </c>
      <c r="D152" s="216" t="s">
        <v>128</v>
      </c>
      <c r="E152" s="217" t="s">
        <v>234</v>
      </c>
      <c r="F152" s="218" t="s">
        <v>235</v>
      </c>
      <c r="G152" s="219" t="s">
        <v>149</v>
      </c>
      <c r="H152" s="220">
        <v>30</v>
      </c>
      <c r="I152" s="221"/>
      <c r="J152" s="222">
        <f>ROUND(I152*H152,2)</f>
        <v>0</v>
      </c>
      <c r="K152" s="223"/>
      <c r="L152" s="41"/>
      <c r="M152" s="231" t="s">
        <v>1</v>
      </c>
      <c r="N152" s="232" t="s">
        <v>43</v>
      </c>
      <c r="O152" s="88"/>
      <c r="P152" s="233">
        <f>O152*H152</f>
        <v>0</v>
      </c>
      <c r="Q152" s="233">
        <v>0.0011299999999999999</v>
      </c>
      <c r="R152" s="233">
        <f>Q152*H152</f>
        <v>0.0339</v>
      </c>
      <c r="S152" s="233">
        <v>0</v>
      </c>
      <c r="T152" s="23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9" t="s">
        <v>132</v>
      </c>
      <c r="AT152" s="229" t="s">
        <v>128</v>
      </c>
      <c r="AU152" s="229" t="s">
        <v>88</v>
      </c>
      <c r="AY152" s="14" t="s">
        <v>125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4" t="s">
        <v>86</v>
      </c>
      <c r="BK152" s="230">
        <f>ROUND(I152*H152,2)</f>
        <v>0</v>
      </c>
      <c r="BL152" s="14" t="s">
        <v>132</v>
      </c>
      <c r="BM152" s="229" t="s">
        <v>236</v>
      </c>
    </row>
    <row r="153" s="2" customFormat="1" ht="24.15" customHeight="1">
      <c r="A153" s="35"/>
      <c r="B153" s="36"/>
      <c r="C153" s="216" t="s">
        <v>237</v>
      </c>
      <c r="D153" s="216" t="s">
        <v>128</v>
      </c>
      <c r="E153" s="217" t="s">
        <v>238</v>
      </c>
      <c r="F153" s="218" t="s">
        <v>239</v>
      </c>
      <c r="G153" s="219" t="s">
        <v>159</v>
      </c>
      <c r="H153" s="220">
        <v>90</v>
      </c>
      <c r="I153" s="221"/>
      <c r="J153" s="222">
        <f>ROUND(I153*H153,2)</f>
        <v>0</v>
      </c>
      <c r="K153" s="223"/>
      <c r="L153" s="41"/>
      <c r="M153" s="231" t="s">
        <v>1</v>
      </c>
      <c r="N153" s="232" t="s">
        <v>43</v>
      </c>
      <c r="O153" s="88"/>
      <c r="P153" s="233">
        <f>O153*H153</f>
        <v>0</v>
      </c>
      <c r="Q153" s="233">
        <v>0.00010000000000000001</v>
      </c>
      <c r="R153" s="233">
        <f>Q153*H153</f>
        <v>0.0090000000000000011</v>
      </c>
      <c r="S153" s="233">
        <v>0</v>
      </c>
      <c r="T153" s="23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9" t="s">
        <v>132</v>
      </c>
      <c r="AT153" s="229" t="s">
        <v>128</v>
      </c>
      <c r="AU153" s="229" t="s">
        <v>88</v>
      </c>
      <c r="AY153" s="14" t="s">
        <v>125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4" t="s">
        <v>86</v>
      </c>
      <c r="BK153" s="230">
        <f>ROUND(I153*H153,2)</f>
        <v>0</v>
      </c>
      <c r="BL153" s="14" t="s">
        <v>132</v>
      </c>
      <c r="BM153" s="229" t="s">
        <v>240</v>
      </c>
    </row>
    <row r="154" s="2" customFormat="1" ht="24.15" customHeight="1">
      <c r="A154" s="35"/>
      <c r="B154" s="36"/>
      <c r="C154" s="216" t="s">
        <v>241</v>
      </c>
      <c r="D154" s="216" t="s">
        <v>128</v>
      </c>
      <c r="E154" s="217" t="s">
        <v>242</v>
      </c>
      <c r="F154" s="218" t="s">
        <v>243</v>
      </c>
      <c r="G154" s="219" t="s">
        <v>159</v>
      </c>
      <c r="H154" s="220">
        <v>90</v>
      </c>
      <c r="I154" s="221"/>
      <c r="J154" s="222">
        <f>ROUND(I154*H154,2)</f>
        <v>0</v>
      </c>
      <c r="K154" s="223"/>
      <c r="L154" s="41"/>
      <c r="M154" s="231" t="s">
        <v>1</v>
      </c>
      <c r="N154" s="232" t="s">
        <v>43</v>
      </c>
      <c r="O154" s="88"/>
      <c r="P154" s="233">
        <f>O154*H154</f>
        <v>0</v>
      </c>
      <c r="Q154" s="233">
        <v>0.00036000000000000002</v>
      </c>
      <c r="R154" s="233">
        <f>Q154*H154</f>
        <v>0.032400000000000005</v>
      </c>
      <c r="S154" s="233">
        <v>0</v>
      </c>
      <c r="T154" s="23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9" t="s">
        <v>132</v>
      </c>
      <c r="AT154" s="229" t="s">
        <v>128</v>
      </c>
      <c r="AU154" s="229" t="s">
        <v>88</v>
      </c>
      <c r="AY154" s="14" t="s">
        <v>125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4" t="s">
        <v>86</v>
      </c>
      <c r="BK154" s="230">
        <f>ROUND(I154*H154,2)</f>
        <v>0</v>
      </c>
      <c r="BL154" s="14" t="s">
        <v>132</v>
      </c>
      <c r="BM154" s="229" t="s">
        <v>244</v>
      </c>
    </row>
    <row r="155" s="2" customFormat="1" ht="24.15" customHeight="1">
      <c r="A155" s="35"/>
      <c r="B155" s="36"/>
      <c r="C155" s="216" t="s">
        <v>225</v>
      </c>
      <c r="D155" s="216" t="s">
        <v>128</v>
      </c>
      <c r="E155" s="217" t="s">
        <v>245</v>
      </c>
      <c r="F155" s="218" t="s">
        <v>246</v>
      </c>
      <c r="G155" s="219" t="s">
        <v>159</v>
      </c>
      <c r="H155" s="220">
        <v>15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43</v>
      </c>
      <c r="O155" s="226"/>
      <c r="P155" s="227">
        <f>O155*H155</f>
        <v>0</v>
      </c>
      <c r="Q155" s="227">
        <v>0.0047999999999999996</v>
      </c>
      <c r="R155" s="227">
        <f>Q155*H155</f>
        <v>0.071999999999999995</v>
      </c>
      <c r="S155" s="227">
        <v>0</v>
      </c>
      <c r="T155" s="22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9" t="s">
        <v>132</v>
      </c>
      <c r="AT155" s="229" t="s">
        <v>128</v>
      </c>
      <c r="AU155" s="229" t="s">
        <v>88</v>
      </c>
      <c r="AY155" s="14" t="s">
        <v>125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4" t="s">
        <v>86</v>
      </c>
      <c r="BK155" s="230">
        <f>ROUND(I155*H155,2)</f>
        <v>0</v>
      </c>
      <c r="BL155" s="14" t="s">
        <v>132</v>
      </c>
      <c r="BM155" s="229" t="s">
        <v>247</v>
      </c>
    </row>
    <row r="156" s="2" customFormat="1" ht="6.96" customHeight="1">
      <c r="A156" s="35"/>
      <c r="B156" s="63"/>
      <c r="C156" s="64"/>
      <c r="D156" s="64"/>
      <c r="E156" s="64"/>
      <c r="F156" s="64"/>
      <c r="G156" s="64"/>
      <c r="H156" s="64"/>
      <c r="I156" s="64"/>
      <c r="J156" s="64"/>
      <c r="K156" s="64"/>
      <c r="L156" s="41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sheet="1" autoFilter="0" formatColumns="0" formatRows="0" objects="1" scenarios="1" spinCount="100000" saltValue="qE9lumTnCpUl4YRpD7946WKzfljc1EoMBKAUrFXrAba4vbTp7v08S6IolcS04WB4CPLXOk+BNz/SD36CBN9fLA==" hashValue="4WpYHjUtz6b03IsBIMGA+YHzkBezBr+6QcYHOpYCtD8bKI8olOdRMO4C2BMMalpdmvL/0Dee4W+4qG5WJwMGBA==" algorithmName="SHA-512" password="CC35"/>
  <autoFilter ref="C123:K15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88</v>
      </c>
    </row>
    <row r="4" s="1" customFormat="1" ht="24.96" customHeight="1">
      <c r="B4" s="17"/>
      <c r="D4" s="135" t="s">
        <v>101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REKONSTRUKCE PLYNOVÉ KOTELNY NA  SPŠ  NOVÉ MĚSTO NAD METUJÍ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39" t="s">
        <v>248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12. 7. 2023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32</v>
      </c>
      <c r="F21" s="35"/>
      <c r="G21" s="35"/>
      <c r="H21" s="35"/>
      <c r="I21" s="137" t="s">
        <v>27</v>
      </c>
      <c r="J21" s="140" t="s">
        <v>33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ROUND((SUM(BE119:BE149)),  2)</f>
        <v>0</v>
      </c>
      <c r="G33" s="35"/>
      <c r="H33" s="35"/>
      <c r="I33" s="152">
        <v>0.20999999999999999</v>
      </c>
      <c r="J33" s="151">
        <f>ROUND(((SUM(BE119:BE149))*I33),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ROUND((SUM(BF119:BF149)),  2)</f>
        <v>0</v>
      </c>
      <c r="G34" s="35"/>
      <c r="H34" s="35"/>
      <c r="I34" s="152">
        <v>0.14999999999999999</v>
      </c>
      <c r="J34" s="151">
        <f>ROUND(((SUM(BF119:BF149))*I34),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ROUND((SUM(BG119:BG149)),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ROUND((SUM(BH119:BH149)),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ROUND((SUM(BI119:BI149)),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 xml:space="preserve">REKONSTRUKCE PLYNOVÉ KOTELNY NA  SPŠ  NOVÉ MĚSTO NAD METUJÍ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spsnmnzti - D.1.4.e - ZDRAVOTNĚ - TECHNICKÉ INSTALACE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NOVÉ MĚSTO NAD METUJÍ</v>
      </c>
      <c r="G89" s="37"/>
      <c r="H89" s="37"/>
      <c r="I89" s="29" t="s">
        <v>22</v>
      </c>
      <c r="J89" s="76" t="str">
        <f>IF(J12="","",J12)</f>
        <v>12. 7. 2023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SPŠ,OŠ a ZŠ , NOVÉ MĚSTO NAD METUJÍ</v>
      </c>
      <c r="G91" s="37"/>
      <c r="H91" s="37"/>
      <c r="I91" s="29" t="s">
        <v>30</v>
      </c>
      <c r="J91" s="33" t="str">
        <f>E21</f>
        <v>Jiří Vik Tepelná technika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JVIK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105</v>
      </c>
      <c r="D94" s="173"/>
      <c r="E94" s="173"/>
      <c r="F94" s="173"/>
      <c r="G94" s="173"/>
      <c r="H94" s="173"/>
      <c r="I94" s="173"/>
      <c r="J94" s="174" t="s">
        <v>106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107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76"/>
      <c r="C97" s="177"/>
      <c r="D97" s="178" t="s">
        <v>140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249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250</v>
      </c>
      <c r="E99" s="185"/>
      <c r="F99" s="185"/>
      <c r="G99" s="185"/>
      <c r="H99" s="185"/>
      <c r="I99" s="185"/>
      <c r="J99" s="186">
        <f>J133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111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71" t="str">
        <f>E7</f>
        <v xml:space="preserve">REKONSTRUKCE PLYNOVÉ KOTELNY NA  SPŠ  NOVÉ MĚSTO NAD METUJÍ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102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30" customHeight="1">
      <c r="A111" s="35"/>
      <c r="B111" s="36"/>
      <c r="C111" s="37"/>
      <c r="D111" s="37"/>
      <c r="E111" s="73" t="str">
        <f>E9</f>
        <v>spsnmnzti - D.1.4.e - ZDRAVOTNĚ - TECHNICKÉ INSTALACE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>NOVÉ MĚSTO NAD METUJÍ</v>
      </c>
      <c r="G113" s="37"/>
      <c r="H113" s="37"/>
      <c r="I113" s="29" t="s">
        <v>22</v>
      </c>
      <c r="J113" s="76" t="str">
        <f>IF(J12="","",J12)</f>
        <v>12. 7. 2023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5.65" customHeight="1">
      <c r="A115" s="35"/>
      <c r="B115" s="36"/>
      <c r="C115" s="29" t="s">
        <v>24</v>
      </c>
      <c r="D115" s="37"/>
      <c r="E115" s="37"/>
      <c r="F115" s="24" t="str">
        <f>E15</f>
        <v>SPŠ,OŠ a ZŠ , NOVÉ MĚSTO NAD METUJÍ</v>
      </c>
      <c r="G115" s="37"/>
      <c r="H115" s="37"/>
      <c r="I115" s="29" t="s">
        <v>30</v>
      </c>
      <c r="J115" s="33" t="str">
        <f>E21</f>
        <v>Jiří Vik Tepelná technika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28</v>
      </c>
      <c r="D116" s="37"/>
      <c r="E116" s="37"/>
      <c r="F116" s="24" t="str">
        <f>IF(E18="","",E18)</f>
        <v>Vyplň údaj</v>
      </c>
      <c r="G116" s="37"/>
      <c r="H116" s="37"/>
      <c r="I116" s="29" t="s">
        <v>35</v>
      </c>
      <c r="J116" s="33" t="str">
        <f>E24</f>
        <v>JVIK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112</v>
      </c>
      <c r="D118" s="191" t="s">
        <v>63</v>
      </c>
      <c r="E118" s="191" t="s">
        <v>59</v>
      </c>
      <c r="F118" s="191" t="s">
        <v>60</v>
      </c>
      <c r="G118" s="191" t="s">
        <v>113</v>
      </c>
      <c r="H118" s="191" t="s">
        <v>114</v>
      </c>
      <c r="I118" s="191" t="s">
        <v>115</v>
      </c>
      <c r="J118" s="192" t="s">
        <v>106</v>
      </c>
      <c r="K118" s="193" t="s">
        <v>116</v>
      </c>
      <c r="L118" s="194"/>
      <c r="M118" s="97" t="s">
        <v>1</v>
      </c>
      <c r="N118" s="98" t="s">
        <v>42</v>
      </c>
      <c r="O118" s="98" t="s">
        <v>117</v>
      </c>
      <c r="P118" s="98" t="s">
        <v>118</v>
      </c>
      <c r="Q118" s="98" t="s">
        <v>119</v>
      </c>
      <c r="R118" s="98" t="s">
        <v>120</v>
      </c>
      <c r="S118" s="98" t="s">
        <v>121</v>
      </c>
      <c r="T118" s="99" t="s">
        <v>122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123</v>
      </c>
      <c r="D119" s="37"/>
      <c r="E119" s="37"/>
      <c r="F119" s="37"/>
      <c r="G119" s="37"/>
      <c r="H119" s="37"/>
      <c r="I119" s="37"/>
      <c r="J119" s="195">
        <f>BK119</f>
        <v>0</v>
      </c>
      <c r="K119" s="37"/>
      <c r="L119" s="41"/>
      <c r="M119" s="100"/>
      <c r="N119" s="196"/>
      <c r="O119" s="101"/>
      <c r="P119" s="197">
        <f>P120</f>
        <v>0</v>
      </c>
      <c r="Q119" s="101"/>
      <c r="R119" s="197">
        <f>R120</f>
        <v>0.084589999999999999</v>
      </c>
      <c r="S119" s="101"/>
      <c r="T119" s="198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77</v>
      </c>
      <c r="AU119" s="14" t="s">
        <v>108</v>
      </c>
      <c r="BK119" s="199">
        <f>BK120</f>
        <v>0</v>
      </c>
    </row>
    <row r="120" s="12" customFormat="1" ht="25.92" customHeight="1">
      <c r="A120" s="12"/>
      <c r="B120" s="200"/>
      <c r="C120" s="201"/>
      <c r="D120" s="202" t="s">
        <v>77</v>
      </c>
      <c r="E120" s="203" t="s">
        <v>124</v>
      </c>
      <c r="F120" s="203" t="s">
        <v>218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P121+P133</f>
        <v>0</v>
      </c>
      <c r="Q120" s="208"/>
      <c r="R120" s="209">
        <f>R121+R133</f>
        <v>0.084589999999999999</v>
      </c>
      <c r="S120" s="208"/>
      <c r="T120" s="210">
        <f>T121+T133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88</v>
      </c>
      <c r="AT120" s="212" t="s">
        <v>77</v>
      </c>
      <c r="AU120" s="212" t="s">
        <v>78</v>
      </c>
      <c r="AY120" s="211" t="s">
        <v>125</v>
      </c>
      <c r="BK120" s="213">
        <f>BK121+BK133</f>
        <v>0</v>
      </c>
    </row>
    <row r="121" s="12" customFormat="1" ht="22.8" customHeight="1">
      <c r="A121" s="12"/>
      <c r="B121" s="200"/>
      <c r="C121" s="201"/>
      <c r="D121" s="202" t="s">
        <v>77</v>
      </c>
      <c r="E121" s="214" t="s">
        <v>251</v>
      </c>
      <c r="F121" s="214" t="s">
        <v>252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SUM(P122:P132)</f>
        <v>0</v>
      </c>
      <c r="Q121" s="208"/>
      <c r="R121" s="209">
        <f>SUM(R122:R132)</f>
        <v>0.020139999999999998</v>
      </c>
      <c r="S121" s="208"/>
      <c r="T121" s="210">
        <f>SUM(T122:T132)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88</v>
      </c>
      <c r="AT121" s="212" t="s">
        <v>77</v>
      </c>
      <c r="AU121" s="212" t="s">
        <v>86</v>
      </c>
      <c r="AY121" s="211" t="s">
        <v>125</v>
      </c>
      <c r="BK121" s="213">
        <f>SUM(BK122:BK132)</f>
        <v>0</v>
      </c>
    </row>
    <row r="122" s="2" customFormat="1" ht="16.5" customHeight="1">
      <c r="A122" s="35"/>
      <c r="B122" s="36"/>
      <c r="C122" s="216" t="s">
        <v>233</v>
      </c>
      <c r="D122" s="216" t="s">
        <v>128</v>
      </c>
      <c r="E122" s="217" t="s">
        <v>253</v>
      </c>
      <c r="F122" s="218" t="s">
        <v>254</v>
      </c>
      <c r="G122" s="219" t="s">
        <v>149</v>
      </c>
      <c r="H122" s="220">
        <v>1</v>
      </c>
      <c r="I122" s="221"/>
      <c r="J122" s="222">
        <f>ROUND(I122*H122,2)</f>
        <v>0</v>
      </c>
      <c r="K122" s="223"/>
      <c r="L122" s="41"/>
      <c r="M122" s="231" t="s">
        <v>1</v>
      </c>
      <c r="N122" s="232" t="s">
        <v>43</v>
      </c>
      <c r="O122" s="88"/>
      <c r="P122" s="233">
        <f>O122*H122</f>
        <v>0</v>
      </c>
      <c r="Q122" s="233">
        <v>0.00042000000000000002</v>
      </c>
      <c r="R122" s="233">
        <f>Q122*H122</f>
        <v>0.00042000000000000002</v>
      </c>
      <c r="S122" s="233">
        <v>0</v>
      </c>
      <c r="T122" s="23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9" t="s">
        <v>132</v>
      </c>
      <c r="AT122" s="229" t="s">
        <v>128</v>
      </c>
      <c r="AU122" s="229" t="s">
        <v>88</v>
      </c>
      <c r="AY122" s="14" t="s">
        <v>125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4" t="s">
        <v>86</v>
      </c>
      <c r="BK122" s="230">
        <f>ROUND(I122*H122,2)</f>
        <v>0</v>
      </c>
      <c r="BL122" s="14" t="s">
        <v>132</v>
      </c>
      <c r="BM122" s="229" t="s">
        <v>255</v>
      </c>
    </row>
    <row r="123" s="2" customFormat="1" ht="16.5" customHeight="1">
      <c r="A123" s="35"/>
      <c r="B123" s="36"/>
      <c r="C123" s="216" t="s">
        <v>237</v>
      </c>
      <c r="D123" s="216" t="s">
        <v>128</v>
      </c>
      <c r="E123" s="217" t="s">
        <v>256</v>
      </c>
      <c r="F123" s="218" t="s">
        <v>257</v>
      </c>
      <c r="G123" s="219" t="s">
        <v>149</v>
      </c>
      <c r="H123" s="220">
        <v>1</v>
      </c>
      <c r="I123" s="221"/>
      <c r="J123" s="222">
        <f>ROUND(I123*H123,2)</f>
        <v>0</v>
      </c>
      <c r="K123" s="223"/>
      <c r="L123" s="41"/>
      <c r="M123" s="231" t="s">
        <v>1</v>
      </c>
      <c r="N123" s="232" t="s">
        <v>43</v>
      </c>
      <c r="O123" s="88"/>
      <c r="P123" s="233">
        <f>O123*H123</f>
        <v>0</v>
      </c>
      <c r="Q123" s="233">
        <v>0.00051999999999999995</v>
      </c>
      <c r="R123" s="233">
        <f>Q123*H123</f>
        <v>0.00051999999999999995</v>
      </c>
      <c r="S123" s="233">
        <v>0</v>
      </c>
      <c r="T123" s="23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9" t="s">
        <v>132</v>
      </c>
      <c r="AT123" s="229" t="s">
        <v>128</v>
      </c>
      <c r="AU123" s="229" t="s">
        <v>88</v>
      </c>
      <c r="AY123" s="14" t="s">
        <v>125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4" t="s">
        <v>86</v>
      </c>
      <c r="BK123" s="230">
        <f>ROUND(I123*H123,2)</f>
        <v>0</v>
      </c>
      <c r="BL123" s="14" t="s">
        <v>132</v>
      </c>
      <c r="BM123" s="229" t="s">
        <v>258</v>
      </c>
    </row>
    <row r="124" s="2" customFormat="1" ht="16.5" customHeight="1">
      <c r="A124" s="35"/>
      <c r="B124" s="36"/>
      <c r="C124" s="216" t="s">
        <v>86</v>
      </c>
      <c r="D124" s="216" t="s">
        <v>128</v>
      </c>
      <c r="E124" s="217" t="s">
        <v>259</v>
      </c>
      <c r="F124" s="218" t="s">
        <v>260</v>
      </c>
      <c r="G124" s="219" t="s">
        <v>261</v>
      </c>
      <c r="H124" s="220">
        <v>40</v>
      </c>
      <c r="I124" s="221"/>
      <c r="J124" s="222">
        <f>ROUND(I124*H124,2)</f>
        <v>0</v>
      </c>
      <c r="K124" s="223"/>
      <c r="L124" s="41"/>
      <c r="M124" s="231" t="s">
        <v>1</v>
      </c>
      <c r="N124" s="232" t="s">
        <v>43</v>
      </c>
      <c r="O124" s="88"/>
      <c r="P124" s="233">
        <f>O124*H124</f>
        <v>0</v>
      </c>
      <c r="Q124" s="233">
        <v>0.00040999999999999999</v>
      </c>
      <c r="R124" s="233">
        <f>Q124*H124</f>
        <v>0.016399999999999998</v>
      </c>
      <c r="S124" s="233">
        <v>0</v>
      </c>
      <c r="T124" s="23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9" t="s">
        <v>132</v>
      </c>
      <c r="AT124" s="229" t="s">
        <v>128</v>
      </c>
      <c r="AU124" s="229" t="s">
        <v>88</v>
      </c>
      <c r="AY124" s="14" t="s">
        <v>125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4" t="s">
        <v>86</v>
      </c>
      <c r="BK124" s="230">
        <f>ROUND(I124*H124,2)</f>
        <v>0</v>
      </c>
      <c r="BL124" s="14" t="s">
        <v>132</v>
      </c>
      <c r="BM124" s="229" t="s">
        <v>262</v>
      </c>
    </row>
    <row r="125" s="2" customFormat="1" ht="16.5" customHeight="1">
      <c r="A125" s="35"/>
      <c r="B125" s="36"/>
      <c r="C125" s="216" t="s">
        <v>88</v>
      </c>
      <c r="D125" s="216" t="s">
        <v>128</v>
      </c>
      <c r="E125" s="217" t="s">
        <v>263</v>
      </c>
      <c r="F125" s="218" t="s">
        <v>264</v>
      </c>
      <c r="G125" s="219" t="s">
        <v>149</v>
      </c>
      <c r="H125" s="220">
        <v>5</v>
      </c>
      <c r="I125" s="221"/>
      <c r="J125" s="222">
        <f>ROUND(I125*H125,2)</f>
        <v>0</v>
      </c>
      <c r="K125" s="223"/>
      <c r="L125" s="41"/>
      <c r="M125" s="231" t="s">
        <v>1</v>
      </c>
      <c r="N125" s="232" t="s">
        <v>43</v>
      </c>
      <c r="O125" s="88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9" t="s">
        <v>132</v>
      </c>
      <c r="AT125" s="229" t="s">
        <v>128</v>
      </c>
      <c r="AU125" s="229" t="s">
        <v>88</v>
      </c>
      <c r="AY125" s="14" t="s">
        <v>125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4" t="s">
        <v>86</v>
      </c>
      <c r="BK125" s="230">
        <f>ROUND(I125*H125,2)</f>
        <v>0</v>
      </c>
      <c r="BL125" s="14" t="s">
        <v>132</v>
      </c>
      <c r="BM125" s="229" t="s">
        <v>265</v>
      </c>
    </row>
    <row r="126" s="2" customFormat="1" ht="24.15" customHeight="1">
      <c r="A126" s="35"/>
      <c r="B126" s="36"/>
      <c r="C126" s="216" t="s">
        <v>145</v>
      </c>
      <c r="D126" s="216" t="s">
        <v>128</v>
      </c>
      <c r="E126" s="217" t="s">
        <v>266</v>
      </c>
      <c r="F126" s="218" t="s">
        <v>267</v>
      </c>
      <c r="G126" s="219" t="s">
        <v>149</v>
      </c>
      <c r="H126" s="220">
        <v>5</v>
      </c>
      <c r="I126" s="221"/>
      <c r="J126" s="222">
        <f>ROUND(I126*H126,2)</f>
        <v>0</v>
      </c>
      <c r="K126" s="223"/>
      <c r="L126" s="41"/>
      <c r="M126" s="231" t="s">
        <v>1</v>
      </c>
      <c r="N126" s="232" t="s">
        <v>43</v>
      </c>
      <c r="O126" s="88"/>
      <c r="P126" s="233">
        <f>O126*H126</f>
        <v>0</v>
      </c>
      <c r="Q126" s="233">
        <v>0.00050000000000000001</v>
      </c>
      <c r="R126" s="233">
        <f>Q126*H126</f>
        <v>0.0025000000000000001</v>
      </c>
      <c r="S126" s="233">
        <v>0</v>
      </c>
      <c r="T126" s="23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9" t="s">
        <v>132</v>
      </c>
      <c r="AT126" s="229" t="s">
        <v>128</v>
      </c>
      <c r="AU126" s="229" t="s">
        <v>88</v>
      </c>
      <c r="AY126" s="14" t="s">
        <v>125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4" t="s">
        <v>86</v>
      </c>
      <c r="BK126" s="230">
        <f>ROUND(I126*H126,2)</f>
        <v>0</v>
      </c>
      <c r="BL126" s="14" t="s">
        <v>132</v>
      </c>
      <c r="BM126" s="229" t="s">
        <v>268</v>
      </c>
    </row>
    <row r="127" s="2" customFormat="1" ht="24.15" customHeight="1">
      <c r="A127" s="35"/>
      <c r="B127" s="36"/>
      <c r="C127" s="216" t="s">
        <v>150</v>
      </c>
      <c r="D127" s="216" t="s">
        <v>128</v>
      </c>
      <c r="E127" s="217" t="s">
        <v>269</v>
      </c>
      <c r="F127" s="218" t="s">
        <v>270</v>
      </c>
      <c r="G127" s="219" t="s">
        <v>149</v>
      </c>
      <c r="H127" s="220">
        <v>5</v>
      </c>
      <c r="I127" s="221"/>
      <c r="J127" s="222">
        <f>ROUND(I127*H127,2)</f>
        <v>0</v>
      </c>
      <c r="K127" s="223"/>
      <c r="L127" s="41"/>
      <c r="M127" s="231" t="s">
        <v>1</v>
      </c>
      <c r="N127" s="232" t="s">
        <v>43</v>
      </c>
      <c r="O127" s="88"/>
      <c r="P127" s="233">
        <f>O127*H127</f>
        <v>0</v>
      </c>
      <c r="Q127" s="233">
        <v>6.0000000000000002E-05</v>
      </c>
      <c r="R127" s="233">
        <f>Q127*H127</f>
        <v>0.00030000000000000003</v>
      </c>
      <c r="S127" s="233">
        <v>0</v>
      </c>
      <c r="T127" s="23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9" t="s">
        <v>132</v>
      </c>
      <c r="AT127" s="229" t="s">
        <v>128</v>
      </c>
      <c r="AU127" s="229" t="s">
        <v>88</v>
      </c>
      <c r="AY127" s="14" t="s">
        <v>125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4" t="s">
        <v>86</v>
      </c>
      <c r="BK127" s="230">
        <f>ROUND(I127*H127,2)</f>
        <v>0</v>
      </c>
      <c r="BL127" s="14" t="s">
        <v>132</v>
      </c>
      <c r="BM127" s="229" t="s">
        <v>271</v>
      </c>
    </row>
    <row r="128" s="2" customFormat="1" ht="21.75" customHeight="1">
      <c r="A128" s="35"/>
      <c r="B128" s="36"/>
      <c r="C128" s="216" t="s">
        <v>164</v>
      </c>
      <c r="D128" s="216" t="s">
        <v>128</v>
      </c>
      <c r="E128" s="217" t="s">
        <v>272</v>
      </c>
      <c r="F128" s="218" t="s">
        <v>273</v>
      </c>
      <c r="G128" s="219" t="s">
        <v>261</v>
      </c>
      <c r="H128" s="220">
        <v>40</v>
      </c>
      <c r="I128" s="221"/>
      <c r="J128" s="222">
        <f>ROUND(I128*H128,2)</f>
        <v>0</v>
      </c>
      <c r="K128" s="223"/>
      <c r="L128" s="41"/>
      <c r="M128" s="231" t="s">
        <v>1</v>
      </c>
      <c r="N128" s="232" t="s">
        <v>43</v>
      </c>
      <c r="O128" s="88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9" t="s">
        <v>132</v>
      </c>
      <c r="AT128" s="229" t="s">
        <v>128</v>
      </c>
      <c r="AU128" s="229" t="s">
        <v>88</v>
      </c>
      <c r="AY128" s="14" t="s">
        <v>125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4" t="s">
        <v>86</v>
      </c>
      <c r="BK128" s="230">
        <f>ROUND(I128*H128,2)</f>
        <v>0</v>
      </c>
      <c r="BL128" s="14" t="s">
        <v>132</v>
      </c>
      <c r="BM128" s="229" t="s">
        <v>274</v>
      </c>
    </row>
    <row r="129" s="2" customFormat="1" ht="24.15" customHeight="1">
      <c r="A129" s="35"/>
      <c r="B129" s="36"/>
      <c r="C129" s="216" t="s">
        <v>241</v>
      </c>
      <c r="D129" s="216" t="s">
        <v>128</v>
      </c>
      <c r="E129" s="217" t="s">
        <v>275</v>
      </c>
      <c r="F129" s="218" t="s">
        <v>276</v>
      </c>
      <c r="G129" s="219" t="s">
        <v>149</v>
      </c>
      <c r="H129" s="220">
        <v>1</v>
      </c>
      <c r="I129" s="221"/>
      <c r="J129" s="222">
        <f>ROUND(I129*H129,2)</f>
        <v>0</v>
      </c>
      <c r="K129" s="223"/>
      <c r="L129" s="41"/>
      <c r="M129" s="231" t="s">
        <v>1</v>
      </c>
      <c r="N129" s="232" t="s">
        <v>43</v>
      </c>
      <c r="O129" s="88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9" t="s">
        <v>132</v>
      </c>
      <c r="AT129" s="229" t="s">
        <v>128</v>
      </c>
      <c r="AU129" s="229" t="s">
        <v>88</v>
      </c>
      <c r="AY129" s="14" t="s">
        <v>125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4" t="s">
        <v>86</v>
      </c>
      <c r="BK129" s="230">
        <f>ROUND(I129*H129,2)</f>
        <v>0</v>
      </c>
      <c r="BL129" s="14" t="s">
        <v>132</v>
      </c>
      <c r="BM129" s="229" t="s">
        <v>277</v>
      </c>
    </row>
    <row r="130" s="2" customFormat="1" ht="16.5" customHeight="1">
      <c r="A130" s="35"/>
      <c r="B130" s="36"/>
      <c r="C130" s="216" t="s">
        <v>278</v>
      </c>
      <c r="D130" s="216" t="s">
        <v>128</v>
      </c>
      <c r="E130" s="217" t="s">
        <v>279</v>
      </c>
      <c r="F130" s="218" t="s">
        <v>280</v>
      </c>
      <c r="G130" s="219" t="s">
        <v>261</v>
      </c>
      <c r="H130" s="220">
        <v>10</v>
      </c>
      <c r="I130" s="221"/>
      <c r="J130" s="222">
        <f>ROUND(I130*H130,2)</f>
        <v>0</v>
      </c>
      <c r="K130" s="223"/>
      <c r="L130" s="41"/>
      <c r="M130" s="231" t="s">
        <v>1</v>
      </c>
      <c r="N130" s="232" t="s">
        <v>43</v>
      </c>
      <c r="O130" s="88"/>
      <c r="P130" s="233">
        <f>O130*H130</f>
        <v>0</v>
      </c>
      <c r="Q130" s="233">
        <v>0</v>
      </c>
      <c r="R130" s="233">
        <f>Q130*H130</f>
        <v>0</v>
      </c>
      <c r="S130" s="233">
        <v>0</v>
      </c>
      <c r="T130" s="23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9" t="s">
        <v>132</v>
      </c>
      <c r="AT130" s="229" t="s">
        <v>128</v>
      </c>
      <c r="AU130" s="229" t="s">
        <v>88</v>
      </c>
      <c r="AY130" s="14" t="s">
        <v>125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4" t="s">
        <v>86</v>
      </c>
      <c r="BK130" s="230">
        <f>ROUND(I130*H130,2)</f>
        <v>0</v>
      </c>
      <c r="BL130" s="14" t="s">
        <v>132</v>
      </c>
      <c r="BM130" s="229" t="s">
        <v>281</v>
      </c>
    </row>
    <row r="131" s="2" customFormat="1" ht="24.15" customHeight="1">
      <c r="A131" s="35"/>
      <c r="B131" s="36"/>
      <c r="C131" s="216" t="s">
        <v>155</v>
      </c>
      <c r="D131" s="216" t="s">
        <v>128</v>
      </c>
      <c r="E131" s="217" t="s">
        <v>282</v>
      </c>
      <c r="F131" s="218" t="s">
        <v>283</v>
      </c>
      <c r="G131" s="219" t="s">
        <v>198</v>
      </c>
      <c r="H131" s="220">
        <v>0.02</v>
      </c>
      <c r="I131" s="221"/>
      <c r="J131" s="222">
        <f>ROUND(I131*H131,2)</f>
        <v>0</v>
      </c>
      <c r="K131" s="223"/>
      <c r="L131" s="41"/>
      <c r="M131" s="231" t="s">
        <v>1</v>
      </c>
      <c r="N131" s="232" t="s">
        <v>43</v>
      </c>
      <c r="O131" s="88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132</v>
      </c>
      <c r="AT131" s="229" t="s">
        <v>128</v>
      </c>
      <c r="AU131" s="229" t="s">
        <v>88</v>
      </c>
      <c r="AY131" s="14" t="s">
        <v>125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86</v>
      </c>
      <c r="BK131" s="230">
        <f>ROUND(I131*H131,2)</f>
        <v>0</v>
      </c>
      <c r="BL131" s="14" t="s">
        <v>132</v>
      </c>
      <c r="BM131" s="229" t="s">
        <v>284</v>
      </c>
    </row>
    <row r="132" s="2" customFormat="1" ht="24.15" customHeight="1">
      <c r="A132" s="35"/>
      <c r="B132" s="36"/>
      <c r="C132" s="216" t="s">
        <v>174</v>
      </c>
      <c r="D132" s="216" t="s">
        <v>128</v>
      </c>
      <c r="E132" s="217" t="s">
        <v>285</v>
      </c>
      <c r="F132" s="218" t="s">
        <v>286</v>
      </c>
      <c r="G132" s="219" t="s">
        <v>198</v>
      </c>
      <c r="H132" s="220">
        <v>0.02</v>
      </c>
      <c r="I132" s="221"/>
      <c r="J132" s="222">
        <f>ROUND(I132*H132,2)</f>
        <v>0</v>
      </c>
      <c r="K132" s="223"/>
      <c r="L132" s="41"/>
      <c r="M132" s="231" t="s">
        <v>1</v>
      </c>
      <c r="N132" s="232" t="s">
        <v>43</v>
      </c>
      <c r="O132" s="88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132</v>
      </c>
      <c r="AT132" s="229" t="s">
        <v>128</v>
      </c>
      <c r="AU132" s="229" t="s">
        <v>88</v>
      </c>
      <c r="AY132" s="14" t="s">
        <v>125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86</v>
      </c>
      <c r="BK132" s="230">
        <f>ROUND(I132*H132,2)</f>
        <v>0</v>
      </c>
      <c r="BL132" s="14" t="s">
        <v>132</v>
      </c>
      <c r="BM132" s="229" t="s">
        <v>287</v>
      </c>
    </row>
    <row r="133" s="12" customFormat="1" ht="22.8" customHeight="1">
      <c r="A133" s="12"/>
      <c r="B133" s="200"/>
      <c r="C133" s="201"/>
      <c r="D133" s="202" t="s">
        <v>77</v>
      </c>
      <c r="E133" s="214" t="s">
        <v>288</v>
      </c>
      <c r="F133" s="214" t="s">
        <v>289</v>
      </c>
      <c r="G133" s="201"/>
      <c r="H133" s="201"/>
      <c r="I133" s="204"/>
      <c r="J133" s="215">
        <f>BK133</f>
        <v>0</v>
      </c>
      <c r="K133" s="201"/>
      <c r="L133" s="206"/>
      <c r="M133" s="207"/>
      <c r="N133" s="208"/>
      <c r="O133" s="208"/>
      <c r="P133" s="209">
        <f>SUM(P134:P149)</f>
        <v>0</v>
      </c>
      <c r="Q133" s="208"/>
      <c r="R133" s="209">
        <f>SUM(R134:R149)</f>
        <v>0.064449999999999993</v>
      </c>
      <c r="S133" s="208"/>
      <c r="T133" s="210">
        <f>SUM(T134:T149)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88</v>
      </c>
      <c r="AT133" s="212" t="s">
        <v>77</v>
      </c>
      <c r="AU133" s="212" t="s">
        <v>86</v>
      </c>
      <c r="AY133" s="211" t="s">
        <v>125</v>
      </c>
      <c r="BK133" s="213">
        <f>SUM(BK134:BK149)</f>
        <v>0</v>
      </c>
    </row>
    <row r="134" s="2" customFormat="1" ht="24.15" customHeight="1">
      <c r="A134" s="35"/>
      <c r="B134" s="36"/>
      <c r="C134" s="216" t="s">
        <v>290</v>
      </c>
      <c r="D134" s="216" t="s">
        <v>128</v>
      </c>
      <c r="E134" s="217" t="s">
        <v>291</v>
      </c>
      <c r="F134" s="218" t="s">
        <v>292</v>
      </c>
      <c r="G134" s="219" t="s">
        <v>293</v>
      </c>
      <c r="H134" s="220">
        <v>1</v>
      </c>
      <c r="I134" s="221"/>
      <c r="J134" s="222">
        <f>ROUND(I134*H134,2)</f>
        <v>0</v>
      </c>
      <c r="K134" s="223"/>
      <c r="L134" s="41"/>
      <c r="M134" s="231" t="s">
        <v>1</v>
      </c>
      <c r="N134" s="232" t="s">
        <v>43</v>
      </c>
      <c r="O134" s="88"/>
      <c r="P134" s="233">
        <f>O134*H134</f>
        <v>0</v>
      </c>
      <c r="Q134" s="233">
        <v>0.0033600000000000001</v>
      </c>
      <c r="R134" s="233">
        <f>Q134*H134</f>
        <v>0.0033600000000000001</v>
      </c>
      <c r="S134" s="233">
        <v>0</v>
      </c>
      <c r="T134" s="23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132</v>
      </c>
      <c r="AT134" s="229" t="s">
        <v>128</v>
      </c>
      <c r="AU134" s="229" t="s">
        <v>88</v>
      </c>
      <c r="AY134" s="14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86</v>
      </c>
      <c r="BK134" s="230">
        <f>ROUND(I134*H134,2)</f>
        <v>0</v>
      </c>
      <c r="BL134" s="14" t="s">
        <v>132</v>
      </c>
      <c r="BM134" s="229" t="s">
        <v>294</v>
      </c>
    </row>
    <row r="135" s="2" customFormat="1" ht="24.15" customHeight="1">
      <c r="A135" s="35"/>
      <c r="B135" s="36"/>
      <c r="C135" s="216" t="s">
        <v>178</v>
      </c>
      <c r="D135" s="216" t="s">
        <v>128</v>
      </c>
      <c r="E135" s="217" t="s">
        <v>295</v>
      </c>
      <c r="F135" s="218" t="s">
        <v>296</v>
      </c>
      <c r="G135" s="219" t="s">
        <v>261</v>
      </c>
      <c r="H135" s="220">
        <v>30</v>
      </c>
      <c r="I135" s="221"/>
      <c r="J135" s="222">
        <f>ROUND(I135*H135,2)</f>
        <v>0</v>
      </c>
      <c r="K135" s="223"/>
      <c r="L135" s="41"/>
      <c r="M135" s="231" t="s">
        <v>1</v>
      </c>
      <c r="N135" s="232" t="s">
        <v>43</v>
      </c>
      <c r="O135" s="88"/>
      <c r="P135" s="233">
        <f>O135*H135</f>
        <v>0</v>
      </c>
      <c r="Q135" s="233">
        <v>0.00116</v>
      </c>
      <c r="R135" s="233">
        <f>Q135*H135</f>
        <v>0.034799999999999998</v>
      </c>
      <c r="S135" s="233">
        <v>0</v>
      </c>
      <c r="T135" s="23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132</v>
      </c>
      <c r="AT135" s="229" t="s">
        <v>128</v>
      </c>
      <c r="AU135" s="229" t="s">
        <v>88</v>
      </c>
      <c r="AY135" s="14" t="s">
        <v>125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86</v>
      </c>
      <c r="BK135" s="230">
        <f>ROUND(I135*H135,2)</f>
        <v>0</v>
      </c>
      <c r="BL135" s="14" t="s">
        <v>132</v>
      </c>
      <c r="BM135" s="229" t="s">
        <v>297</v>
      </c>
    </row>
    <row r="136" s="2" customFormat="1" ht="24.15" customHeight="1">
      <c r="A136" s="35"/>
      <c r="B136" s="36"/>
      <c r="C136" s="216" t="s">
        <v>169</v>
      </c>
      <c r="D136" s="216" t="s">
        <v>128</v>
      </c>
      <c r="E136" s="217" t="s">
        <v>298</v>
      </c>
      <c r="F136" s="218" t="s">
        <v>299</v>
      </c>
      <c r="G136" s="219" t="s">
        <v>261</v>
      </c>
      <c r="H136" s="220">
        <v>30</v>
      </c>
      <c r="I136" s="221"/>
      <c r="J136" s="222">
        <f>ROUND(I136*H136,2)</f>
        <v>0</v>
      </c>
      <c r="K136" s="223"/>
      <c r="L136" s="41"/>
      <c r="M136" s="231" t="s">
        <v>1</v>
      </c>
      <c r="N136" s="232" t="s">
        <v>43</v>
      </c>
      <c r="O136" s="88"/>
      <c r="P136" s="233">
        <f>O136*H136</f>
        <v>0</v>
      </c>
      <c r="Q136" s="233">
        <v>0.00034000000000000002</v>
      </c>
      <c r="R136" s="233">
        <f>Q136*H136</f>
        <v>0.010200000000000001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132</v>
      </c>
      <c r="AT136" s="229" t="s">
        <v>128</v>
      </c>
      <c r="AU136" s="229" t="s">
        <v>88</v>
      </c>
      <c r="AY136" s="14" t="s">
        <v>125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86</v>
      </c>
      <c r="BK136" s="230">
        <f>ROUND(I136*H136,2)</f>
        <v>0</v>
      </c>
      <c r="BL136" s="14" t="s">
        <v>132</v>
      </c>
      <c r="BM136" s="229" t="s">
        <v>300</v>
      </c>
    </row>
    <row r="137" s="2" customFormat="1" ht="37.8" customHeight="1">
      <c r="A137" s="35"/>
      <c r="B137" s="36"/>
      <c r="C137" s="216" t="s">
        <v>185</v>
      </c>
      <c r="D137" s="216" t="s">
        <v>128</v>
      </c>
      <c r="E137" s="217" t="s">
        <v>301</v>
      </c>
      <c r="F137" s="218" t="s">
        <v>302</v>
      </c>
      <c r="G137" s="219" t="s">
        <v>261</v>
      </c>
      <c r="H137" s="220">
        <v>30</v>
      </c>
      <c r="I137" s="221"/>
      <c r="J137" s="222">
        <f>ROUND(I137*H137,2)</f>
        <v>0</v>
      </c>
      <c r="K137" s="223"/>
      <c r="L137" s="41"/>
      <c r="M137" s="231" t="s">
        <v>1</v>
      </c>
      <c r="N137" s="232" t="s">
        <v>43</v>
      </c>
      <c r="O137" s="88"/>
      <c r="P137" s="233">
        <f>O137*H137</f>
        <v>0</v>
      </c>
      <c r="Q137" s="233">
        <v>4.0000000000000003E-05</v>
      </c>
      <c r="R137" s="233">
        <f>Q137*H137</f>
        <v>0.0012000000000000001</v>
      </c>
      <c r="S137" s="233">
        <v>0</v>
      </c>
      <c r="T137" s="23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132</v>
      </c>
      <c r="AT137" s="229" t="s">
        <v>128</v>
      </c>
      <c r="AU137" s="229" t="s">
        <v>88</v>
      </c>
      <c r="AY137" s="14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86</v>
      </c>
      <c r="BK137" s="230">
        <f>ROUND(I137*H137,2)</f>
        <v>0</v>
      </c>
      <c r="BL137" s="14" t="s">
        <v>132</v>
      </c>
      <c r="BM137" s="229" t="s">
        <v>303</v>
      </c>
    </row>
    <row r="138" s="2" customFormat="1" ht="16.5" customHeight="1">
      <c r="A138" s="35"/>
      <c r="B138" s="36"/>
      <c r="C138" s="216" t="s">
        <v>304</v>
      </c>
      <c r="D138" s="216" t="s">
        <v>128</v>
      </c>
      <c r="E138" s="217" t="s">
        <v>305</v>
      </c>
      <c r="F138" s="218" t="s">
        <v>306</v>
      </c>
      <c r="G138" s="219" t="s">
        <v>261</v>
      </c>
      <c r="H138" s="220">
        <v>30</v>
      </c>
      <c r="I138" s="221"/>
      <c r="J138" s="222">
        <f>ROUND(I138*H138,2)</f>
        <v>0</v>
      </c>
      <c r="K138" s="223"/>
      <c r="L138" s="41"/>
      <c r="M138" s="231" t="s">
        <v>1</v>
      </c>
      <c r="N138" s="232" t="s">
        <v>43</v>
      </c>
      <c r="O138" s="88"/>
      <c r="P138" s="233">
        <f>O138*H138</f>
        <v>0</v>
      </c>
      <c r="Q138" s="233">
        <v>0.00025000000000000001</v>
      </c>
      <c r="R138" s="233">
        <f>Q138*H138</f>
        <v>0.0074999999999999997</v>
      </c>
      <c r="S138" s="233">
        <v>0</v>
      </c>
      <c r="T138" s="23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132</v>
      </c>
      <c r="AT138" s="229" t="s">
        <v>128</v>
      </c>
      <c r="AU138" s="229" t="s">
        <v>88</v>
      </c>
      <c r="AY138" s="14" t="s">
        <v>125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86</v>
      </c>
      <c r="BK138" s="230">
        <f>ROUND(I138*H138,2)</f>
        <v>0</v>
      </c>
      <c r="BL138" s="14" t="s">
        <v>132</v>
      </c>
      <c r="BM138" s="229" t="s">
        <v>307</v>
      </c>
    </row>
    <row r="139" s="2" customFormat="1" ht="16.5" customHeight="1">
      <c r="A139" s="35"/>
      <c r="B139" s="36"/>
      <c r="C139" s="216" t="s">
        <v>308</v>
      </c>
      <c r="D139" s="216" t="s">
        <v>128</v>
      </c>
      <c r="E139" s="217" t="s">
        <v>309</v>
      </c>
      <c r="F139" s="218" t="s">
        <v>310</v>
      </c>
      <c r="G139" s="219" t="s">
        <v>149</v>
      </c>
      <c r="H139" s="220">
        <v>1</v>
      </c>
      <c r="I139" s="221"/>
      <c r="J139" s="222">
        <f>ROUND(I139*H139,2)</f>
        <v>0</v>
      </c>
      <c r="K139" s="223"/>
      <c r="L139" s="41"/>
      <c r="M139" s="231" t="s">
        <v>1</v>
      </c>
      <c r="N139" s="232" t="s">
        <v>43</v>
      </c>
      <c r="O139" s="88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132</v>
      </c>
      <c r="AT139" s="229" t="s">
        <v>128</v>
      </c>
      <c r="AU139" s="229" t="s">
        <v>88</v>
      </c>
      <c r="AY139" s="14" t="s">
        <v>125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86</v>
      </c>
      <c r="BK139" s="230">
        <f>ROUND(I139*H139,2)</f>
        <v>0</v>
      </c>
      <c r="BL139" s="14" t="s">
        <v>132</v>
      </c>
      <c r="BM139" s="229" t="s">
        <v>311</v>
      </c>
    </row>
    <row r="140" s="2" customFormat="1" ht="24.15" customHeight="1">
      <c r="A140" s="35"/>
      <c r="B140" s="36"/>
      <c r="C140" s="216" t="s">
        <v>312</v>
      </c>
      <c r="D140" s="216" t="s">
        <v>128</v>
      </c>
      <c r="E140" s="217" t="s">
        <v>313</v>
      </c>
      <c r="F140" s="218" t="s">
        <v>314</v>
      </c>
      <c r="G140" s="219" t="s">
        <v>149</v>
      </c>
      <c r="H140" s="220">
        <v>1</v>
      </c>
      <c r="I140" s="221"/>
      <c r="J140" s="222">
        <f>ROUND(I140*H140,2)</f>
        <v>0</v>
      </c>
      <c r="K140" s="223"/>
      <c r="L140" s="41"/>
      <c r="M140" s="231" t="s">
        <v>1</v>
      </c>
      <c r="N140" s="232" t="s">
        <v>43</v>
      </c>
      <c r="O140" s="88"/>
      <c r="P140" s="233">
        <f>O140*H140</f>
        <v>0</v>
      </c>
      <c r="Q140" s="233">
        <v>0.00022000000000000001</v>
      </c>
      <c r="R140" s="233">
        <f>Q140*H140</f>
        <v>0.00022000000000000001</v>
      </c>
      <c r="S140" s="233">
        <v>0</v>
      </c>
      <c r="T140" s="23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9" t="s">
        <v>132</v>
      </c>
      <c r="AT140" s="229" t="s">
        <v>128</v>
      </c>
      <c r="AU140" s="229" t="s">
        <v>88</v>
      </c>
      <c r="AY140" s="14" t="s">
        <v>125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86</v>
      </c>
      <c r="BK140" s="230">
        <f>ROUND(I140*H140,2)</f>
        <v>0</v>
      </c>
      <c r="BL140" s="14" t="s">
        <v>132</v>
      </c>
      <c r="BM140" s="229" t="s">
        <v>315</v>
      </c>
    </row>
    <row r="141" s="2" customFormat="1" ht="24.15" customHeight="1">
      <c r="A141" s="35"/>
      <c r="B141" s="36"/>
      <c r="C141" s="216" t="s">
        <v>195</v>
      </c>
      <c r="D141" s="216" t="s">
        <v>128</v>
      </c>
      <c r="E141" s="217" t="s">
        <v>316</v>
      </c>
      <c r="F141" s="218" t="s">
        <v>317</v>
      </c>
      <c r="G141" s="219" t="s">
        <v>149</v>
      </c>
      <c r="H141" s="220">
        <v>1</v>
      </c>
      <c r="I141" s="221"/>
      <c r="J141" s="222">
        <f>ROUND(I141*H141,2)</f>
        <v>0</v>
      </c>
      <c r="K141" s="223"/>
      <c r="L141" s="41"/>
      <c r="M141" s="231" t="s">
        <v>1</v>
      </c>
      <c r="N141" s="232" t="s">
        <v>43</v>
      </c>
      <c r="O141" s="88"/>
      <c r="P141" s="233">
        <f>O141*H141</f>
        <v>0</v>
      </c>
      <c r="Q141" s="233">
        <v>2.0000000000000002E-05</v>
      </c>
      <c r="R141" s="233">
        <f>Q141*H141</f>
        <v>2.0000000000000002E-05</v>
      </c>
      <c r="S141" s="233">
        <v>0</v>
      </c>
      <c r="T141" s="23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132</v>
      </c>
      <c r="AT141" s="229" t="s">
        <v>128</v>
      </c>
      <c r="AU141" s="229" t="s">
        <v>88</v>
      </c>
      <c r="AY141" s="14" t="s">
        <v>125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86</v>
      </c>
      <c r="BK141" s="230">
        <f>ROUND(I141*H141,2)</f>
        <v>0</v>
      </c>
      <c r="BL141" s="14" t="s">
        <v>132</v>
      </c>
      <c r="BM141" s="229" t="s">
        <v>318</v>
      </c>
    </row>
    <row r="142" s="2" customFormat="1" ht="24.15" customHeight="1">
      <c r="A142" s="35"/>
      <c r="B142" s="36"/>
      <c r="C142" s="216" t="s">
        <v>8</v>
      </c>
      <c r="D142" s="216" t="s">
        <v>128</v>
      </c>
      <c r="E142" s="217" t="s">
        <v>319</v>
      </c>
      <c r="F142" s="218" t="s">
        <v>320</v>
      </c>
      <c r="G142" s="219" t="s">
        <v>149</v>
      </c>
      <c r="H142" s="220">
        <v>1</v>
      </c>
      <c r="I142" s="221"/>
      <c r="J142" s="222">
        <f>ROUND(I142*H142,2)</f>
        <v>0</v>
      </c>
      <c r="K142" s="223"/>
      <c r="L142" s="41"/>
      <c r="M142" s="231" t="s">
        <v>1</v>
      </c>
      <c r="N142" s="232" t="s">
        <v>43</v>
      </c>
      <c r="O142" s="88"/>
      <c r="P142" s="233">
        <f>O142*H142</f>
        <v>0</v>
      </c>
      <c r="Q142" s="233">
        <v>0.00017000000000000001</v>
      </c>
      <c r="R142" s="233">
        <f>Q142*H142</f>
        <v>0.00017000000000000001</v>
      </c>
      <c r="S142" s="233">
        <v>0</v>
      </c>
      <c r="T142" s="23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9" t="s">
        <v>132</v>
      </c>
      <c r="AT142" s="229" t="s">
        <v>128</v>
      </c>
      <c r="AU142" s="229" t="s">
        <v>88</v>
      </c>
      <c r="AY142" s="14" t="s">
        <v>125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4" t="s">
        <v>86</v>
      </c>
      <c r="BK142" s="230">
        <f>ROUND(I142*H142,2)</f>
        <v>0</v>
      </c>
      <c r="BL142" s="14" t="s">
        <v>132</v>
      </c>
      <c r="BM142" s="229" t="s">
        <v>321</v>
      </c>
    </row>
    <row r="143" s="2" customFormat="1" ht="21.75" customHeight="1">
      <c r="A143" s="35"/>
      <c r="B143" s="36"/>
      <c r="C143" s="216" t="s">
        <v>132</v>
      </c>
      <c r="D143" s="216" t="s">
        <v>128</v>
      </c>
      <c r="E143" s="217" t="s">
        <v>322</v>
      </c>
      <c r="F143" s="218" t="s">
        <v>323</v>
      </c>
      <c r="G143" s="219" t="s">
        <v>149</v>
      </c>
      <c r="H143" s="220">
        <v>2</v>
      </c>
      <c r="I143" s="221"/>
      <c r="J143" s="222">
        <f>ROUND(I143*H143,2)</f>
        <v>0</v>
      </c>
      <c r="K143" s="223"/>
      <c r="L143" s="41"/>
      <c r="M143" s="231" t="s">
        <v>1</v>
      </c>
      <c r="N143" s="232" t="s">
        <v>43</v>
      </c>
      <c r="O143" s="88"/>
      <c r="P143" s="233">
        <f>O143*H143</f>
        <v>0</v>
      </c>
      <c r="Q143" s="233">
        <v>0.00034000000000000002</v>
      </c>
      <c r="R143" s="233">
        <f>Q143*H143</f>
        <v>0.00068000000000000005</v>
      </c>
      <c r="S143" s="233">
        <v>0</v>
      </c>
      <c r="T143" s="23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132</v>
      </c>
      <c r="AT143" s="229" t="s">
        <v>128</v>
      </c>
      <c r="AU143" s="229" t="s">
        <v>88</v>
      </c>
      <c r="AY143" s="14" t="s">
        <v>125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86</v>
      </c>
      <c r="BK143" s="230">
        <f>ROUND(I143*H143,2)</f>
        <v>0</v>
      </c>
      <c r="BL143" s="14" t="s">
        <v>132</v>
      </c>
      <c r="BM143" s="229" t="s">
        <v>324</v>
      </c>
    </row>
    <row r="144" s="2" customFormat="1" ht="24.15" customHeight="1">
      <c r="A144" s="35"/>
      <c r="B144" s="36"/>
      <c r="C144" s="216" t="s">
        <v>206</v>
      </c>
      <c r="D144" s="216" t="s">
        <v>128</v>
      </c>
      <c r="E144" s="217" t="s">
        <v>325</v>
      </c>
      <c r="F144" s="218" t="s">
        <v>326</v>
      </c>
      <c r="G144" s="219" t="s">
        <v>149</v>
      </c>
      <c r="H144" s="220">
        <v>1</v>
      </c>
      <c r="I144" s="221"/>
      <c r="J144" s="222">
        <f>ROUND(I144*H144,2)</f>
        <v>0</v>
      </c>
      <c r="K144" s="223"/>
      <c r="L144" s="41"/>
      <c r="M144" s="231" t="s">
        <v>1</v>
      </c>
      <c r="N144" s="232" t="s">
        <v>43</v>
      </c>
      <c r="O144" s="88"/>
      <c r="P144" s="233">
        <f>O144*H144</f>
        <v>0</v>
      </c>
      <c r="Q144" s="233">
        <v>0.00022000000000000001</v>
      </c>
      <c r="R144" s="233">
        <f>Q144*H144</f>
        <v>0.00022000000000000001</v>
      </c>
      <c r="S144" s="233">
        <v>0</v>
      </c>
      <c r="T144" s="23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9" t="s">
        <v>132</v>
      </c>
      <c r="AT144" s="229" t="s">
        <v>128</v>
      </c>
      <c r="AU144" s="229" t="s">
        <v>88</v>
      </c>
      <c r="AY144" s="14" t="s">
        <v>125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4" t="s">
        <v>86</v>
      </c>
      <c r="BK144" s="230">
        <f>ROUND(I144*H144,2)</f>
        <v>0</v>
      </c>
      <c r="BL144" s="14" t="s">
        <v>132</v>
      </c>
      <c r="BM144" s="229" t="s">
        <v>327</v>
      </c>
    </row>
    <row r="145" s="2" customFormat="1" ht="21.75" customHeight="1">
      <c r="A145" s="35"/>
      <c r="B145" s="36"/>
      <c r="C145" s="216" t="s">
        <v>210</v>
      </c>
      <c r="D145" s="216" t="s">
        <v>128</v>
      </c>
      <c r="E145" s="217" t="s">
        <v>328</v>
      </c>
      <c r="F145" s="218" t="s">
        <v>329</v>
      </c>
      <c r="G145" s="219" t="s">
        <v>149</v>
      </c>
      <c r="H145" s="220">
        <v>4</v>
      </c>
      <c r="I145" s="221"/>
      <c r="J145" s="222">
        <f>ROUND(I145*H145,2)</f>
        <v>0</v>
      </c>
      <c r="K145" s="223"/>
      <c r="L145" s="41"/>
      <c r="M145" s="231" t="s">
        <v>1</v>
      </c>
      <c r="N145" s="232" t="s">
        <v>43</v>
      </c>
      <c r="O145" s="88"/>
      <c r="P145" s="233">
        <f>O145*H145</f>
        <v>0</v>
      </c>
      <c r="Q145" s="233">
        <v>2.0000000000000002E-05</v>
      </c>
      <c r="R145" s="233">
        <f>Q145*H145</f>
        <v>8.0000000000000007E-05</v>
      </c>
      <c r="S145" s="233">
        <v>0</v>
      </c>
      <c r="T145" s="23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132</v>
      </c>
      <c r="AT145" s="229" t="s">
        <v>128</v>
      </c>
      <c r="AU145" s="229" t="s">
        <v>88</v>
      </c>
      <c r="AY145" s="14" t="s">
        <v>125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86</v>
      </c>
      <c r="BK145" s="230">
        <f>ROUND(I145*H145,2)</f>
        <v>0</v>
      </c>
      <c r="BL145" s="14" t="s">
        <v>132</v>
      </c>
      <c r="BM145" s="229" t="s">
        <v>330</v>
      </c>
    </row>
    <row r="146" s="2" customFormat="1" ht="24.15" customHeight="1">
      <c r="A146" s="35"/>
      <c r="B146" s="36"/>
      <c r="C146" s="216" t="s">
        <v>331</v>
      </c>
      <c r="D146" s="216" t="s">
        <v>128</v>
      </c>
      <c r="E146" s="217" t="s">
        <v>332</v>
      </c>
      <c r="F146" s="218" t="s">
        <v>333</v>
      </c>
      <c r="G146" s="219" t="s">
        <v>261</v>
      </c>
      <c r="H146" s="220">
        <v>30</v>
      </c>
      <c r="I146" s="221"/>
      <c r="J146" s="222">
        <f>ROUND(I146*H146,2)</f>
        <v>0</v>
      </c>
      <c r="K146" s="223"/>
      <c r="L146" s="41"/>
      <c r="M146" s="231" t="s">
        <v>1</v>
      </c>
      <c r="N146" s="232" t="s">
        <v>43</v>
      </c>
      <c r="O146" s="88"/>
      <c r="P146" s="233">
        <f>O146*H146</f>
        <v>0</v>
      </c>
      <c r="Q146" s="233">
        <v>0.00019000000000000001</v>
      </c>
      <c r="R146" s="233">
        <f>Q146*H146</f>
        <v>0.0057000000000000002</v>
      </c>
      <c r="S146" s="233">
        <v>0</v>
      </c>
      <c r="T146" s="23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132</v>
      </c>
      <c r="AT146" s="229" t="s">
        <v>128</v>
      </c>
      <c r="AU146" s="229" t="s">
        <v>88</v>
      </c>
      <c r="AY146" s="14" t="s">
        <v>125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86</v>
      </c>
      <c r="BK146" s="230">
        <f>ROUND(I146*H146,2)</f>
        <v>0</v>
      </c>
      <c r="BL146" s="14" t="s">
        <v>132</v>
      </c>
      <c r="BM146" s="229" t="s">
        <v>334</v>
      </c>
    </row>
    <row r="147" s="2" customFormat="1" ht="21.75" customHeight="1">
      <c r="A147" s="35"/>
      <c r="B147" s="36"/>
      <c r="C147" s="216" t="s">
        <v>229</v>
      </c>
      <c r="D147" s="216" t="s">
        <v>128</v>
      </c>
      <c r="E147" s="217" t="s">
        <v>335</v>
      </c>
      <c r="F147" s="218" t="s">
        <v>336</v>
      </c>
      <c r="G147" s="219" t="s">
        <v>261</v>
      </c>
      <c r="H147" s="220">
        <v>30</v>
      </c>
      <c r="I147" s="221"/>
      <c r="J147" s="222">
        <f>ROUND(I147*H147,2)</f>
        <v>0</v>
      </c>
      <c r="K147" s="223"/>
      <c r="L147" s="41"/>
      <c r="M147" s="231" t="s">
        <v>1</v>
      </c>
      <c r="N147" s="232" t="s">
        <v>43</v>
      </c>
      <c r="O147" s="88"/>
      <c r="P147" s="233">
        <f>O147*H147</f>
        <v>0</v>
      </c>
      <c r="Q147" s="233">
        <v>1.0000000000000001E-05</v>
      </c>
      <c r="R147" s="233">
        <f>Q147*H147</f>
        <v>0.00030000000000000003</v>
      </c>
      <c r="S147" s="233">
        <v>0</v>
      </c>
      <c r="T147" s="23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132</v>
      </c>
      <c r="AT147" s="229" t="s">
        <v>128</v>
      </c>
      <c r="AU147" s="229" t="s">
        <v>88</v>
      </c>
      <c r="AY147" s="14" t="s">
        <v>125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86</v>
      </c>
      <c r="BK147" s="230">
        <f>ROUND(I147*H147,2)</f>
        <v>0</v>
      </c>
      <c r="BL147" s="14" t="s">
        <v>132</v>
      </c>
      <c r="BM147" s="229" t="s">
        <v>337</v>
      </c>
    </row>
    <row r="148" s="2" customFormat="1" ht="24.15" customHeight="1">
      <c r="A148" s="35"/>
      <c r="B148" s="36"/>
      <c r="C148" s="216" t="s">
        <v>214</v>
      </c>
      <c r="D148" s="216" t="s">
        <v>128</v>
      </c>
      <c r="E148" s="217" t="s">
        <v>338</v>
      </c>
      <c r="F148" s="218" t="s">
        <v>339</v>
      </c>
      <c r="G148" s="219" t="s">
        <v>198</v>
      </c>
      <c r="H148" s="220">
        <v>0.064000000000000001</v>
      </c>
      <c r="I148" s="221"/>
      <c r="J148" s="222">
        <f>ROUND(I148*H148,2)</f>
        <v>0</v>
      </c>
      <c r="K148" s="223"/>
      <c r="L148" s="41"/>
      <c r="M148" s="231" t="s">
        <v>1</v>
      </c>
      <c r="N148" s="232" t="s">
        <v>43</v>
      </c>
      <c r="O148" s="88"/>
      <c r="P148" s="233">
        <f>O148*H148</f>
        <v>0</v>
      </c>
      <c r="Q148" s="233">
        <v>0</v>
      </c>
      <c r="R148" s="233">
        <f>Q148*H148</f>
        <v>0</v>
      </c>
      <c r="S148" s="233">
        <v>0</v>
      </c>
      <c r="T148" s="23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9" t="s">
        <v>132</v>
      </c>
      <c r="AT148" s="229" t="s">
        <v>128</v>
      </c>
      <c r="AU148" s="229" t="s">
        <v>88</v>
      </c>
      <c r="AY148" s="14" t="s">
        <v>125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4" t="s">
        <v>86</v>
      </c>
      <c r="BK148" s="230">
        <f>ROUND(I148*H148,2)</f>
        <v>0</v>
      </c>
      <c r="BL148" s="14" t="s">
        <v>132</v>
      </c>
      <c r="BM148" s="229" t="s">
        <v>340</v>
      </c>
    </row>
    <row r="149" s="2" customFormat="1" ht="24.15" customHeight="1">
      <c r="A149" s="35"/>
      <c r="B149" s="36"/>
      <c r="C149" s="216" t="s">
        <v>221</v>
      </c>
      <c r="D149" s="216" t="s">
        <v>128</v>
      </c>
      <c r="E149" s="217" t="s">
        <v>341</v>
      </c>
      <c r="F149" s="218" t="s">
        <v>342</v>
      </c>
      <c r="G149" s="219" t="s">
        <v>198</v>
      </c>
      <c r="H149" s="220">
        <v>0.064000000000000001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43</v>
      </c>
      <c r="O149" s="226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132</v>
      </c>
      <c r="AT149" s="229" t="s">
        <v>128</v>
      </c>
      <c r="AU149" s="229" t="s">
        <v>88</v>
      </c>
      <c r="AY149" s="14" t="s">
        <v>125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86</v>
      </c>
      <c r="BK149" s="230">
        <f>ROUND(I149*H149,2)</f>
        <v>0</v>
      </c>
      <c r="BL149" s="14" t="s">
        <v>132</v>
      </c>
      <c r="BM149" s="229" t="s">
        <v>343</v>
      </c>
    </row>
    <row r="150" s="2" customFormat="1" ht="6.96" customHeight="1">
      <c r="A150" s="35"/>
      <c r="B150" s="63"/>
      <c r="C150" s="64"/>
      <c r="D150" s="64"/>
      <c r="E150" s="64"/>
      <c r="F150" s="64"/>
      <c r="G150" s="64"/>
      <c r="H150" s="64"/>
      <c r="I150" s="64"/>
      <c r="J150" s="64"/>
      <c r="K150" s="64"/>
      <c r="L150" s="41"/>
      <c r="M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</row>
  </sheetData>
  <sheetProtection sheet="1" autoFilter="0" formatColumns="0" formatRows="0" objects="1" scenarios="1" spinCount="100000" saltValue="u9r4TPhvTskRd6FgAnesZy4+al79R2pR+CRGsiFYPXN7mAWHFPfMx6KlpO0e0LTcC6TNGYME629T3ZnnTXoPsA==" hashValue="yV+hqNKjZZ5+PTQeJuiJXm6UTNoNfbZCCOLBjwZ7jn+mQ26B16qEiIJ8NGblpjQADhZuD4KSIB5mIQkU5LPZAQ==" algorithmName="SHA-512" password="CC35"/>
  <autoFilter ref="C118:K14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88</v>
      </c>
    </row>
    <row r="4" s="1" customFormat="1" ht="24.96" customHeight="1">
      <c r="B4" s="17"/>
      <c r="D4" s="135" t="s">
        <v>101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REKONSTRUKCE PLYNOVÉ KOTELNY NA  SPŠ  NOVÉ MĚSTO NAD METUJÍ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344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12. 7. 2023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32</v>
      </c>
      <c r="F21" s="35"/>
      <c r="G21" s="35"/>
      <c r="H21" s="35"/>
      <c r="I21" s="137" t="s">
        <v>27</v>
      </c>
      <c r="J21" s="140" t="s">
        <v>33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ROUND(J128,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ROUND((SUM(BE128:BE241)),  2)</f>
        <v>0</v>
      </c>
      <c r="G33" s="35"/>
      <c r="H33" s="35"/>
      <c r="I33" s="152">
        <v>0.20999999999999999</v>
      </c>
      <c r="J33" s="151">
        <f>ROUND(((SUM(BE128:BE241))*I33),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ROUND((SUM(BF128:BF241)),  2)</f>
        <v>0</v>
      </c>
      <c r="G34" s="35"/>
      <c r="H34" s="35"/>
      <c r="I34" s="152">
        <v>0.14999999999999999</v>
      </c>
      <c r="J34" s="151">
        <f>ROUND(((SUM(BF128:BF241))*I34),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ROUND((SUM(BG128:BG241)),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ROUND((SUM(BH128:BH241)),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ROUND((SUM(BI128:BI241)),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 xml:space="preserve">REKONSTRUKCE PLYNOVÉ KOTELNY NA  SPŠ  NOVÉ MĚSTO NAD METUJÍ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spspnmnút - D.1.4.a - ZAŘÍZENÍ PRO VYTÁPĚNÍ STAVEB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NOVÉ MĚSTO NAD METUJÍ</v>
      </c>
      <c r="G89" s="37"/>
      <c r="H89" s="37"/>
      <c r="I89" s="29" t="s">
        <v>22</v>
      </c>
      <c r="J89" s="76" t="str">
        <f>IF(J12="","",J12)</f>
        <v>12. 7. 2023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SPŠ,OŠ a ZŠ , NOVÉ MĚSTO NAD METUJÍ</v>
      </c>
      <c r="G91" s="37"/>
      <c r="H91" s="37"/>
      <c r="I91" s="29" t="s">
        <v>30</v>
      </c>
      <c r="J91" s="33" t="str">
        <f>E21</f>
        <v>Jiří Vik Tepelná technika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JVIK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105</v>
      </c>
      <c r="D94" s="173"/>
      <c r="E94" s="173"/>
      <c r="F94" s="173"/>
      <c r="G94" s="173"/>
      <c r="H94" s="173"/>
      <c r="I94" s="173"/>
      <c r="J94" s="174" t="s">
        <v>106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107</v>
      </c>
      <c r="D96" s="37"/>
      <c r="E96" s="37"/>
      <c r="F96" s="37"/>
      <c r="G96" s="37"/>
      <c r="H96" s="37"/>
      <c r="I96" s="37"/>
      <c r="J96" s="107">
        <f>J128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76"/>
      <c r="C97" s="177"/>
      <c r="D97" s="178" t="s">
        <v>135</v>
      </c>
      <c r="E97" s="179"/>
      <c r="F97" s="179"/>
      <c r="G97" s="179"/>
      <c r="H97" s="179"/>
      <c r="I97" s="179"/>
      <c r="J97" s="180">
        <f>J129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139</v>
      </c>
      <c r="E98" s="185"/>
      <c r="F98" s="185"/>
      <c r="G98" s="185"/>
      <c r="H98" s="185"/>
      <c r="I98" s="185"/>
      <c r="J98" s="186">
        <f>J130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140</v>
      </c>
      <c r="E99" s="179"/>
      <c r="F99" s="179"/>
      <c r="G99" s="179"/>
      <c r="H99" s="179"/>
      <c r="I99" s="179"/>
      <c r="J99" s="180">
        <f>J133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345</v>
      </c>
      <c r="E100" s="185"/>
      <c r="F100" s="185"/>
      <c r="G100" s="185"/>
      <c r="H100" s="185"/>
      <c r="I100" s="185"/>
      <c r="J100" s="186">
        <f>J134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346</v>
      </c>
      <c r="E101" s="185"/>
      <c r="F101" s="185"/>
      <c r="G101" s="185"/>
      <c r="H101" s="185"/>
      <c r="I101" s="185"/>
      <c r="J101" s="186">
        <f>J143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347</v>
      </c>
      <c r="E102" s="185"/>
      <c r="F102" s="185"/>
      <c r="G102" s="185"/>
      <c r="H102" s="185"/>
      <c r="I102" s="185"/>
      <c r="J102" s="186">
        <f>J146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348</v>
      </c>
      <c r="E103" s="185"/>
      <c r="F103" s="185"/>
      <c r="G103" s="185"/>
      <c r="H103" s="185"/>
      <c r="I103" s="185"/>
      <c r="J103" s="186">
        <f>J178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349</v>
      </c>
      <c r="E104" s="185"/>
      <c r="F104" s="185"/>
      <c r="G104" s="185"/>
      <c r="H104" s="185"/>
      <c r="I104" s="185"/>
      <c r="J104" s="186">
        <f>J188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350</v>
      </c>
      <c r="E105" s="185"/>
      <c r="F105" s="185"/>
      <c r="G105" s="185"/>
      <c r="H105" s="185"/>
      <c r="I105" s="185"/>
      <c r="J105" s="186">
        <f>J210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351</v>
      </c>
      <c r="E106" s="185"/>
      <c r="F106" s="185"/>
      <c r="G106" s="185"/>
      <c r="H106" s="185"/>
      <c r="I106" s="185"/>
      <c r="J106" s="186">
        <f>J232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142</v>
      </c>
      <c r="E107" s="185"/>
      <c r="F107" s="185"/>
      <c r="G107" s="185"/>
      <c r="H107" s="185"/>
      <c r="I107" s="185"/>
      <c r="J107" s="186">
        <f>J235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6"/>
      <c r="C108" s="177"/>
      <c r="D108" s="178" t="s">
        <v>352</v>
      </c>
      <c r="E108" s="179"/>
      <c r="F108" s="179"/>
      <c r="G108" s="179"/>
      <c r="H108" s="179"/>
      <c r="I108" s="179"/>
      <c r="J108" s="180">
        <f>J240</f>
        <v>0</v>
      </c>
      <c r="K108" s="177"/>
      <c r="L108" s="18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111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6.25" customHeight="1">
      <c r="A118" s="35"/>
      <c r="B118" s="36"/>
      <c r="C118" s="37"/>
      <c r="D118" s="37"/>
      <c r="E118" s="171" t="str">
        <f>E7</f>
        <v xml:space="preserve">REKONSTRUKCE PLYNOVÉ KOTELNY NA  SPŠ  NOVÉ MĚSTO NAD METUJÍ</v>
      </c>
      <c r="F118" s="29"/>
      <c r="G118" s="29"/>
      <c r="H118" s="29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102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E9</f>
        <v>spspnmnút - D.1.4.a - ZAŘÍZENÍ PRO VYTÁPĚNÍ STAVEB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F12</f>
        <v>NOVÉ MĚSTO NAD METUJÍ</v>
      </c>
      <c r="G122" s="37"/>
      <c r="H122" s="37"/>
      <c r="I122" s="29" t="s">
        <v>22</v>
      </c>
      <c r="J122" s="76" t="str">
        <f>IF(J12="","",J12)</f>
        <v>12. 7. 2023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25.65" customHeight="1">
      <c r="A124" s="35"/>
      <c r="B124" s="36"/>
      <c r="C124" s="29" t="s">
        <v>24</v>
      </c>
      <c r="D124" s="37"/>
      <c r="E124" s="37"/>
      <c r="F124" s="24" t="str">
        <f>E15</f>
        <v>SPŠ,OŠ a ZŠ , NOVÉ MĚSTO NAD METUJÍ</v>
      </c>
      <c r="G124" s="37"/>
      <c r="H124" s="37"/>
      <c r="I124" s="29" t="s">
        <v>30</v>
      </c>
      <c r="J124" s="33" t="str">
        <f>E21</f>
        <v>Jiří Vik Tepelná technika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28</v>
      </c>
      <c r="D125" s="37"/>
      <c r="E125" s="37"/>
      <c r="F125" s="24" t="str">
        <f>IF(E18="","",E18)</f>
        <v>Vyplň údaj</v>
      </c>
      <c r="G125" s="37"/>
      <c r="H125" s="37"/>
      <c r="I125" s="29" t="s">
        <v>35</v>
      </c>
      <c r="J125" s="33" t="str">
        <f>E24</f>
        <v>JVIK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88"/>
      <c r="B127" s="189"/>
      <c r="C127" s="190" t="s">
        <v>112</v>
      </c>
      <c r="D127" s="191" t="s">
        <v>63</v>
      </c>
      <c r="E127" s="191" t="s">
        <v>59</v>
      </c>
      <c r="F127" s="191" t="s">
        <v>60</v>
      </c>
      <c r="G127" s="191" t="s">
        <v>113</v>
      </c>
      <c r="H127" s="191" t="s">
        <v>114</v>
      </c>
      <c r="I127" s="191" t="s">
        <v>115</v>
      </c>
      <c r="J127" s="192" t="s">
        <v>106</v>
      </c>
      <c r="K127" s="193" t="s">
        <v>116</v>
      </c>
      <c r="L127" s="194"/>
      <c r="M127" s="97" t="s">
        <v>1</v>
      </c>
      <c r="N127" s="98" t="s">
        <v>42</v>
      </c>
      <c r="O127" s="98" t="s">
        <v>117</v>
      </c>
      <c r="P127" s="98" t="s">
        <v>118</v>
      </c>
      <c r="Q127" s="98" t="s">
        <v>119</v>
      </c>
      <c r="R127" s="98" t="s">
        <v>120</v>
      </c>
      <c r="S127" s="98" t="s">
        <v>121</v>
      </c>
      <c r="T127" s="99" t="s">
        <v>122</v>
      </c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</row>
    <row r="128" s="2" customFormat="1" ht="22.8" customHeight="1">
      <c r="A128" s="35"/>
      <c r="B128" s="36"/>
      <c r="C128" s="104" t="s">
        <v>123</v>
      </c>
      <c r="D128" s="37"/>
      <c r="E128" s="37"/>
      <c r="F128" s="37"/>
      <c r="G128" s="37"/>
      <c r="H128" s="37"/>
      <c r="I128" s="37"/>
      <c r="J128" s="195">
        <f>BK128</f>
        <v>0</v>
      </c>
      <c r="K128" s="37"/>
      <c r="L128" s="41"/>
      <c r="M128" s="100"/>
      <c r="N128" s="196"/>
      <c r="O128" s="101"/>
      <c r="P128" s="197">
        <f>P129+P133+P240</f>
        <v>0</v>
      </c>
      <c r="Q128" s="101"/>
      <c r="R128" s="197">
        <f>R129+R133+R240</f>
        <v>2.9104599999999996</v>
      </c>
      <c r="S128" s="101"/>
      <c r="T128" s="198">
        <f>T129+T133+T240</f>
        <v>5.0873200000000001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77</v>
      </c>
      <c r="AU128" s="14" t="s">
        <v>108</v>
      </c>
      <c r="BK128" s="199">
        <f>BK129+BK133+BK240</f>
        <v>0</v>
      </c>
    </row>
    <row r="129" s="12" customFormat="1" ht="25.92" customHeight="1">
      <c r="A129" s="12"/>
      <c r="B129" s="200"/>
      <c r="C129" s="201"/>
      <c r="D129" s="202" t="s">
        <v>77</v>
      </c>
      <c r="E129" s="203" t="s">
        <v>143</v>
      </c>
      <c r="F129" s="203" t="s">
        <v>144</v>
      </c>
      <c r="G129" s="201"/>
      <c r="H129" s="201"/>
      <c r="I129" s="204"/>
      <c r="J129" s="205">
        <f>BK129</f>
        <v>0</v>
      </c>
      <c r="K129" s="201"/>
      <c r="L129" s="206"/>
      <c r="M129" s="207"/>
      <c r="N129" s="208"/>
      <c r="O129" s="208"/>
      <c r="P129" s="209">
        <f>P130</f>
        <v>0</v>
      </c>
      <c r="Q129" s="208"/>
      <c r="R129" s="209">
        <f>R130</f>
        <v>0</v>
      </c>
      <c r="S129" s="208"/>
      <c r="T129" s="210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86</v>
      </c>
      <c r="AT129" s="212" t="s">
        <v>77</v>
      </c>
      <c r="AU129" s="212" t="s">
        <v>78</v>
      </c>
      <c r="AY129" s="211" t="s">
        <v>125</v>
      </c>
      <c r="BK129" s="213">
        <f>BK130</f>
        <v>0</v>
      </c>
    </row>
    <row r="130" s="12" customFormat="1" ht="22.8" customHeight="1">
      <c r="A130" s="12"/>
      <c r="B130" s="200"/>
      <c r="C130" s="201"/>
      <c r="D130" s="202" t="s">
        <v>77</v>
      </c>
      <c r="E130" s="214" t="s">
        <v>193</v>
      </c>
      <c r="F130" s="214" t="s">
        <v>194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SUM(P131:P132)</f>
        <v>0</v>
      </c>
      <c r="Q130" s="208"/>
      <c r="R130" s="209">
        <f>SUM(R131:R132)</f>
        <v>0</v>
      </c>
      <c r="S130" s="208"/>
      <c r="T130" s="210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86</v>
      </c>
      <c r="AT130" s="212" t="s">
        <v>77</v>
      </c>
      <c r="AU130" s="212" t="s">
        <v>86</v>
      </c>
      <c r="AY130" s="211" t="s">
        <v>125</v>
      </c>
      <c r="BK130" s="213">
        <f>SUM(BK131:BK132)</f>
        <v>0</v>
      </c>
    </row>
    <row r="131" s="2" customFormat="1" ht="24.15" customHeight="1">
      <c r="A131" s="35"/>
      <c r="B131" s="36"/>
      <c r="C131" s="216" t="s">
        <v>353</v>
      </c>
      <c r="D131" s="216" t="s">
        <v>128</v>
      </c>
      <c r="E131" s="217" t="s">
        <v>196</v>
      </c>
      <c r="F131" s="218" t="s">
        <v>197</v>
      </c>
      <c r="G131" s="219" t="s">
        <v>198</v>
      </c>
      <c r="H131" s="220">
        <v>5</v>
      </c>
      <c r="I131" s="221"/>
      <c r="J131" s="222">
        <f>ROUND(I131*H131,2)</f>
        <v>0</v>
      </c>
      <c r="K131" s="223"/>
      <c r="L131" s="41"/>
      <c r="M131" s="231" t="s">
        <v>1</v>
      </c>
      <c r="N131" s="232" t="s">
        <v>43</v>
      </c>
      <c r="O131" s="88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150</v>
      </c>
      <c r="AT131" s="229" t="s">
        <v>128</v>
      </c>
      <c r="AU131" s="229" t="s">
        <v>88</v>
      </c>
      <c r="AY131" s="14" t="s">
        <v>125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86</v>
      </c>
      <c r="BK131" s="230">
        <f>ROUND(I131*H131,2)</f>
        <v>0</v>
      </c>
      <c r="BL131" s="14" t="s">
        <v>150</v>
      </c>
      <c r="BM131" s="229" t="s">
        <v>354</v>
      </c>
    </row>
    <row r="132" s="2" customFormat="1" ht="24.15" customHeight="1">
      <c r="A132" s="35"/>
      <c r="B132" s="36"/>
      <c r="C132" s="216" t="s">
        <v>355</v>
      </c>
      <c r="D132" s="216" t="s">
        <v>128</v>
      </c>
      <c r="E132" s="217" t="s">
        <v>200</v>
      </c>
      <c r="F132" s="218" t="s">
        <v>201</v>
      </c>
      <c r="G132" s="219" t="s">
        <v>198</v>
      </c>
      <c r="H132" s="220">
        <v>60</v>
      </c>
      <c r="I132" s="221"/>
      <c r="J132" s="222">
        <f>ROUND(I132*H132,2)</f>
        <v>0</v>
      </c>
      <c r="K132" s="223"/>
      <c r="L132" s="41"/>
      <c r="M132" s="231" t="s">
        <v>1</v>
      </c>
      <c r="N132" s="232" t="s">
        <v>43</v>
      </c>
      <c r="O132" s="88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150</v>
      </c>
      <c r="AT132" s="229" t="s">
        <v>128</v>
      </c>
      <c r="AU132" s="229" t="s">
        <v>88</v>
      </c>
      <c r="AY132" s="14" t="s">
        <v>125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86</v>
      </c>
      <c r="BK132" s="230">
        <f>ROUND(I132*H132,2)</f>
        <v>0</v>
      </c>
      <c r="BL132" s="14" t="s">
        <v>150</v>
      </c>
      <c r="BM132" s="229" t="s">
        <v>356</v>
      </c>
    </row>
    <row r="133" s="12" customFormat="1" ht="25.92" customHeight="1">
      <c r="A133" s="12"/>
      <c r="B133" s="200"/>
      <c r="C133" s="201"/>
      <c r="D133" s="202" t="s">
        <v>77</v>
      </c>
      <c r="E133" s="203" t="s">
        <v>124</v>
      </c>
      <c r="F133" s="203" t="s">
        <v>218</v>
      </c>
      <c r="G133" s="201"/>
      <c r="H133" s="201"/>
      <c r="I133" s="204"/>
      <c r="J133" s="205">
        <f>BK133</f>
        <v>0</v>
      </c>
      <c r="K133" s="201"/>
      <c r="L133" s="206"/>
      <c r="M133" s="207"/>
      <c r="N133" s="208"/>
      <c r="O133" s="208"/>
      <c r="P133" s="209">
        <f>P134+P143+P146+P178+P188+P210+P232+P235</f>
        <v>0</v>
      </c>
      <c r="Q133" s="208"/>
      <c r="R133" s="209">
        <f>R134+R143+R146+R178+R188+R210+R232+R235</f>
        <v>2.9104599999999996</v>
      </c>
      <c r="S133" s="208"/>
      <c r="T133" s="210">
        <f>T134+T143+T146+T178+T188+T210+T232+T235</f>
        <v>5.0873200000000001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88</v>
      </c>
      <c r="AT133" s="212" t="s">
        <v>77</v>
      </c>
      <c r="AU133" s="212" t="s">
        <v>78</v>
      </c>
      <c r="AY133" s="211" t="s">
        <v>125</v>
      </c>
      <c r="BK133" s="213">
        <f>BK134+BK143+BK146+BK178+BK188+BK210+BK232+BK235</f>
        <v>0</v>
      </c>
    </row>
    <row r="134" s="12" customFormat="1" ht="22.8" customHeight="1">
      <c r="A134" s="12"/>
      <c r="B134" s="200"/>
      <c r="C134" s="201"/>
      <c r="D134" s="202" t="s">
        <v>77</v>
      </c>
      <c r="E134" s="214" t="s">
        <v>357</v>
      </c>
      <c r="F134" s="214" t="s">
        <v>358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SUM(P135:P142)</f>
        <v>0</v>
      </c>
      <c r="Q134" s="208"/>
      <c r="R134" s="209">
        <f>SUM(R135:R142)</f>
        <v>0.27395000000000003</v>
      </c>
      <c r="S134" s="208"/>
      <c r="T134" s="210">
        <f>SUM(T135:T142)</f>
        <v>0.90399999999999991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88</v>
      </c>
      <c r="AT134" s="212" t="s">
        <v>77</v>
      </c>
      <c r="AU134" s="212" t="s">
        <v>86</v>
      </c>
      <c r="AY134" s="211" t="s">
        <v>125</v>
      </c>
      <c r="BK134" s="213">
        <f>SUM(BK135:BK142)</f>
        <v>0</v>
      </c>
    </row>
    <row r="135" s="2" customFormat="1" ht="24.15" customHeight="1">
      <c r="A135" s="35"/>
      <c r="B135" s="36"/>
      <c r="C135" s="235" t="s">
        <v>359</v>
      </c>
      <c r="D135" s="235" t="s">
        <v>222</v>
      </c>
      <c r="E135" s="236" t="s">
        <v>360</v>
      </c>
      <c r="F135" s="237" t="s">
        <v>361</v>
      </c>
      <c r="G135" s="238" t="s">
        <v>261</v>
      </c>
      <c r="H135" s="239">
        <v>55</v>
      </c>
      <c r="I135" s="240"/>
      <c r="J135" s="241">
        <f>ROUND(I135*H135,2)</f>
        <v>0</v>
      </c>
      <c r="K135" s="242"/>
      <c r="L135" s="243"/>
      <c r="M135" s="244" t="s">
        <v>1</v>
      </c>
      <c r="N135" s="245" t="s">
        <v>43</v>
      </c>
      <c r="O135" s="88"/>
      <c r="P135" s="233">
        <f>O135*H135</f>
        <v>0</v>
      </c>
      <c r="Q135" s="233">
        <v>0.0035000000000000001</v>
      </c>
      <c r="R135" s="233">
        <f>Q135*H135</f>
        <v>0.1925</v>
      </c>
      <c r="S135" s="233">
        <v>0</v>
      </c>
      <c r="T135" s="23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225</v>
      </c>
      <c r="AT135" s="229" t="s">
        <v>222</v>
      </c>
      <c r="AU135" s="229" t="s">
        <v>88</v>
      </c>
      <c r="AY135" s="14" t="s">
        <v>125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86</v>
      </c>
      <c r="BK135" s="230">
        <f>ROUND(I135*H135,2)</f>
        <v>0</v>
      </c>
      <c r="BL135" s="14" t="s">
        <v>132</v>
      </c>
      <c r="BM135" s="229" t="s">
        <v>362</v>
      </c>
    </row>
    <row r="136" s="2" customFormat="1" ht="21.75" customHeight="1">
      <c r="A136" s="35"/>
      <c r="B136" s="36"/>
      <c r="C136" s="235" t="s">
        <v>363</v>
      </c>
      <c r="D136" s="235" t="s">
        <v>222</v>
      </c>
      <c r="E136" s="236" t="s">
        <v>364</v>
      </c>
      <c r="F136" s="237" t="s">
        <v>365</v>
      </c>
      <c r="G136" s="238" t="s">
        <v>149</v>
      </c>
      <c r="H136" s="239">
        <v>5</v>
      </c>
      <c r="I136" s="240"/>
      <c r="J136" s="241">
        <f>ROUND(I136*H136,2)</f>
        <v>0</v>
      </c>
      <c r="K136" s="242"/>
      <c r="L136" s="243"/>
      <c r="M136" s="244" t="s">
        <v>1</v>
      </c>
      <c r="N136" s="245" t="s">
        <v>43</v>
      </c>
      <c r="O136" s="88"/>
      <c r="P136" s="233">
        <f>O136*H136</f>
        <v>0</v>
      </c>
      <c r="Q136" s="233">
        <v>0.0047000000000000002</v>
      </c>
      <c r="R136" s="233">
        <f>Q136*H136</f>
        <v>0.0235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225</v>
      </c>
      <c r="AT136" s="229" t="s">
        <v>222</v>
      </c>
      <c r="AU136" s="229" t="s">
        <v>88</v>
      </c>
      <c r="AY136" s="14" t="s">
        <v>125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86</v>
      </c>
      <c r="BK136" s="230">
        <f>ROUND(I136*H136,2)</f>
        <v>0</v>
      </c>
      <c r="BL136" s="14" t="s">
        <v>132</v>
      </c>
      <c r="BM136" s="229" t="s">
        <v>366</v>
      </c>
    </row>
    <row r="137" s="2" customFormat="1" ht="24.15" customHeight="1">
      <c r="A137" s="35"/>
      <c r="B137" s="36"/>
      <c r="C137" s="235" t="s">
        <v>367</v>
      </c>
      <c r="D137" s="235" t="s">
        <v>222</v>
      </c>
      <c r="E137" s="236" t="s">
        <v>368</v>
      </c>
      <c r="F137" s="237" t="s">
        <v>369</v>
      </c>
      <c r="G137" s="238" t="s">
        <v>159</v>
      </c>
      <c r="H137" s="239">
        <v>10</v>
      </c>
      <c r="I137" s="240"/>
      <c r="J137" s="241">
        <f>ROUND(I137*H137,2)</f>
        <v>0</v>
      </c>
      <c r="K137" s="242"/>
      <c r="L137" s="243"/>
      <c r="M137" s="244" t="s">
        <v>1</v>
      </c>
      <c r="N137" s="245" t="s">
        <v>43</v>
      </c>
      <c r="O137" s="88"/>
      <c r="P137" s="233">
        <f>O137*H137</f>
        <v>0</v>
      </c>
      <c r="Q137" s="233">
        <v>0.0030000000000000001</v>
      </c>
      <c r="R137" s="233">
        <f>Q137*H137</f>
        <v>0.029999999999999999</v>
      </c>
      <c r="S137" s="233">
        <v>0</v>
      </c>
      <c r="T137" s="23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225</v>
      </c>
      <c r="AT137" s="229" t="s">
        <v>222</v>
      </c>
      <c r="AU137" s="229" t="s">
        <v>88</v>
      </c>
      <c r="AY137" s="14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86</v>
      </c>
      <c r="BK137" s="230">
        <f>ROUND(I137*H137,2)</f>
        <v>0</v>
      </c>
      <c r="BL137" s="14" t="s">
        <v>132</v>
      </c>
      <c r="BM137" s="229" t="s">
        <v>370</v>
      </c>
    </row>
    <row r="138" s="2" customFormat="1" ht="24.15" customHeight="1">
      <c r="A138" s="35"/>
      <c r="B138" s="36"/>
      <c r="C138" s="216" t="s">
        <v>371</v>
      </c>
      <c r="D138" s="216" t="s">
        <v>128</v>
      </c>
      <c r="E138" s="217" t="s">
        <v>372</v>
      </c>
      <c r="F138" s="218" t="s">
        <v>373</v>
      </c>
      <c r="G138" s="219" t="s">
        <v>159</v>
      </c>
      <c r="H138" s="220">
        <v>30</v>
      </c>
      <c r="I138" s="221"/>
      <c r="J138" s="222">
        <f>ROUND(I138*H138,2)</f>
        <v>0</v>
      </c>
      <c r="K138" s="223"/>
      <c r="L138" s="41"/>
      <c r="M138" s="231" t="s">
        <v>1</v>
      </c>
      <c r="N138" s="232" t="s">
        <v>43</v>
      </c>
      <c r="O138" s="88"/>
      <c r="P138" s="233">
        <f>O138*H138</f>
        <v>0</v>
      </c>
      <c r="Q138" s="233">
        <v>0.00018000000000000001</v>
      </c>
      <c r="R138" s="233">
        <f>Q138*H138</f>
        <v>0.0054000000000000003</v>
      </c>
      <c r="S138" s="233">
        <v>0</v>
      </c>
      <c r="T138" s="23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132</v>
      </c>
      <c r="AT138" s="229" t="s">
        <v>128</v>
      </c>
      <c r="AU138" s="229" t="s">
        <v>88</v>
      </c>
      <c r="AY138" s="14" t="s">
        <v>125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86</v>
      </c>
      <c r="BK138" s="230">
        <f>ROUND(I138*H138,2)</f>
        <v>0</v>
      </c>
      <c r="BL138" s="14" t="s">
        <v>132</v>
      </c>
      <c r="BM138" s="229" t="s">
        <v>374</v>
      </c>
    </row>
    <row r="139" s="2" customFormat="1" ht="24.15" customHeight="1">
      <c r="A139" s="35"/>
      <c r="B139" s="36"/>
      <c r="C139" s="216" t="s">
        <v>375</v>
      </c>
      <c r="D139" s="216" t="s">
        <v>128</v>
      </c>
      <c r="E139" s="217" t="s">
        <v>376</v>
      </c>
      <c r="F139" s="218" t="s">
        <v>377</v>
      </c>
      <c r="G139" s="219" t="s">
        <v>261</v>
      </c>
      <c r="H139" s="220">
        <v>80</v>
      </c>
      <c r="I139" s="221"/>
      <c r="J139" s="222">
        <f>ROUND(I139*H139,2)</f>
        <v>0</v>
      </c>
      <c r="K139" s="223"/>
      <c r="L139" s="41"/>
      <c r="M139" s="231" t="s">
        <v>1</v>
      </c>
      <c r="N139" s="232" t="s">
        <v>43</v>
      </c>
      <c r="O139" s="88"/>
      <c r="P139" s="233">
        <f>O139*H139</f>
        <v>0</v>
      </c>
      <c r="Q139" s="233">
        <v>0</v>
      </c>
      <c r="R139" s="233">
        <f>Q139*H139</f>
        <v>0</v>
      </c>
      <c r="S139" s="233">
        <v>0.011299999999999999</v>
      </c>
      <c r="T139" s="234">
        <f>S139*H139</f>
        <v>0.90399999999999991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132</v>
      </c>
      <c r="AT139" s="229" t="s">
        <v>128</v>
      </c>
      <c r="AU139" s="229" t="s">
        <v>88</v>
      </c>
      <c r="AY139" s="14" t="s">
        <v>125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86</v>
      </c>
      <c r="BK139" s="230">
        <f>ROUND(I139*H139,2)</f>
        <v>0</v>
      </c>
      <c r="BL139" s="14" t="s">
        <v>132</v>
      </c>
      <c r="BM139" s="229" t="s">
        <v>378</v>
      </c>
    </row>
    <row r="140" s="2" customFormat="1" ht="33" customHeight="1">
      <c r="A140" s="35"/>
      <c r="B140" s="36"/>
      <c r="C140" s="216" t="s">
        <v>379</v>
      </c>
      <c r="D140" s="216" t="s">
        <v>128</v>
      </c>
      <c r="E140" s="217" t="s">
        <v>380</v>
      </c>
      <c r="F140" s="218" t="s">
        <v>381</v>
      </c>
      <c r="G140" s="219" t="s">
        <v>261</v>
      </c>
      <c r="H140" s="220">
        <v>55</v>
      </c>
      <c r="I140" s="221"/>
      <c r="J140" s="222">
        <f>ROUND(I140*H140,2)</f>
        <v>0</v>
      </c>
      <c r="K140" s="223"/>
      <c r="L140" s="41"/>
      <c r="M140" s="231" t="s">
        <v>1</v>
      </c>
      <c r="N140" s="232" t="s">
        <v>43</v>
      </c>
      <c r="O140" s="88"/>
      <c r="P140" s="233">
        <f>O140*H140</f>
        <v>0</v>
      </c>
      <c r="Q140" s="233">
        <v>0.00040999999999999999</v>
      </c>
      <c r="R140" s="233">
        <f>Q140*H140</f>
        <v>0.022550000000000001</v>
      </c>
      <c r="S140" s="233">
        <v>0</v>
      </c>
      <c r="T140" s="23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9" t="s">
        <v>132</v>
      </c>
      <c r="AT140" s="229" t="s">
        <v>128</v>
      </c>
      <c r="AU140" s="229" t="s">
        <v>88</v>
      </c>
      <c r="AY140" s="14" t="s">
        <v>125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86</v>
      </c>
      <c r="BK140" s="230">
        <f>ROUND(I140*H140,2)</f>
        <v>0</v>
      </c>
      <c r="BL140" s="14" t="s">
        <v>132</v>
      </c>
      <c r="BM140" s="229" t="s">
        <v>382</v>
      </c>
    </row>
    <row r="141" s="2" customFormat="1" ht="24.15" customHeight="1">
      <c r="A141" s="35"/>
      <c r="B141" s="36"/>
      <c r="C141" s="216" t="s">
        <v>383</v>
      </c>
      <c r="D141" s="216" t="s">
        <v>128</v>
      </c>
      <c r="E141" s="217" t="s">
        <v>384</v>
      </c>
      <c r="F141" s="218" t="s">
        <v>385</v>
      </c>
      <c r="G141" s="219" t="s">
        <v>198</v>
      </c>
      <c r="H141" s="220">
        <v>0.27400000000000002</v>
      </c>
      <c r="I141" s="221"/>
      <c r="J141" s="222">
        <f>ROUND(I141*H141,2)</f>
        <v>0</v>
      </c>
      <c r="K141" s="223"/>
      <c r="L141" s="41"/>
      <c r="M141" s="231" t="s">
        <v>1</v>
      </c>
      <c r="N141" s="232" t="s">
        <v>43</v>
      </c>
      <c r="O141" s="88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132</v>
      </c>
      <c r="AT141" s="229" t="s">
        <v>128</v>
      </c>
      <c r="AU141" s="229" t="s">
        <v>88</v>
      </c>
      <c r="AY141" s="14" t="s">
        <v>125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86</v>
      </c>
      <c r="BK141" s="230">
        <f>ROUND(I141*H141,2)</f>
        <v>0</v>
      </c>
      <c r="BL141" s="14" t="s">
        <v>132</v>
      </c>
      <c r="BM141" s="229" t="s">
        <v>386</v>
      </c>
    </row>
    <row r="142" s="2" customFormat="1" ht="24.15" customHeight="1">
      <c r="A142" s="35"/>
      <c r="B142" s="36"/>
      <c r="C142" s="216" t="s">
        <v>387</v>
      </c>
      <c r="D142" s="216" t="s">
        <v>128</v>
      </c>
      <c r="E142" s="217" t="s">
        <v>388</v>
      </c>
      <c r="F142" s="218" t="s">
        <v>389</v>
      </c>
      <c r="G142" s="219" t="s">
        <v>198</v>
      </c>
      <c r="H142" s="220">
        <v>0.27400000000000002</v>
      </c>
      <c r="I142" s="221"/>
      <c r="J142" s="222">
        <f>ROUND(I142*H142,2)</f>
        <v>0</v>
      </c>
      <c r="K142" s="223"/>
      <c r="L142" s="41"/>
      <c r="M142" s="231" t="s">
        <v>1</v>
      </c>
      <c r="N142" s="232" t="s">
        <v>43</v>
      </c>
      <c r="O142" s="88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9" t="s">
        <v>132</v>
      </c>
      <c r="AT142" s="229" t="s">
        <v>128</v>
      </c>
      <c r="AU142" s="229" t="s">
        <v>88</v>
      </c>
      <c r="AY142" s="14" t="s">
        <v>125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4" t="s">
        <v>86</v>
      </c>
      <c r="BK142" s="230">
        <f>ROUND(I142*H142,2)</f>
        <v>0</v>
      </c>
      <c r="BL142" s="14" t="s">
        <v>132</v>
      </c>
      <c r="BM142" s="229" t="s">
        <v>390</v>
      </c>
    </row>
    <row r="143" s="12" customFormat="1" ht="22.8" customHeight="1">
      <c r="A143" s="12"/>
      <c r="B143" s="200"/>
      <c r="C143" s="201"/>
      <c r="D143" s="202" t="s">
        <v>77</v>
      </c>
      <c r="E143" s="214" t="s">
        <v>391</v>
      </c>
      <c r="F143" s="214" t="s">
        <v>392</v>
      </c>
      <c r="G143" s="201"/>
      <c r="H143" s="201"/>
      <c r="I143" s="204"/>
      <c r="J143" s="215">
        <f>BK143</f>
        <v>0</v>
      </c>
      <c r="K143" s="201"/>
      <c r="L143" s="206"/>
      <c r="M143" s="207"/>
      <c r="N143" s="208"/>
      <c r="O143" s="208"/>
      <c r="P143" s="209">
        <f>SUM(P144:P145)</f>
        <v>0</v>
      </c>
      <c r="Q143" s="208"/>
      <c r="R143" s="209">
        <f>SUM(R144:R145)</f>
        <v>0.024639999999999999</v>
      </c>
      <c r="S143" s="208"/>
      <c r="T143" s="210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88</v>
      </c>
      <c r="AT143" s="212" t="s">
        <v>77</v>
      </c>
      <c r="AU143" s="212" t="s">
        <v>86</v>
      </c>
      <c r="AY143" s="211" t="s">
        <v>125</v>
      </c>
      <c r="BK143" s="213">
        <f>SUM(BK144:BK145)</f>
        <v>0</v>
      </c>
    </row>
    <row r="144" s="2" customFormat="1" ht="33" customHeight="1">
      <c r="A144" s="35"/>
      <c r="B144" s="36"/>
      <c r="C144" s="216" t="s">
        <v>393</v>
      </c>
      <c r="D144" s="216" t="s">
        <v>128</v>
      </c>
      <c r="E144" s="217" t="s">
        <v>394</v>
      </c>
      <c r="F144" s="218" t="s">
        <v>395</v>
      </c>
      <c r="G144" s="219" t="s">
        <v>149</v>
      </c>
      <c r="H144" s="220">
        <v>2</v>
      </c>
      <c r="I144" s="221"/>
      <c r="J144" s="222">
        <f>ROUND(I144*H144,2)</f>
        <v>0</v>
      </c>
      <c r="K144" s="223"/>
      <c r="L144" s="41"/>
      <c r="M144" s="231" t="s">
        <v>1</v>
      </c>
      <c r="N144" s="232" t="s">
        <v>43</v>
      </c>
      <c r="O144" s="88"/>
      <c r="P144" s="233">
        <f>O144*H144</f>
        <v>0</v>
      </c>
      <c r="Q144" s="233">
        <v>0.0035000000000000001</v>
      </c>
      <c r="R144" s="233">
        <f>Q144*H144</f>
        <v>0.0070000000000000001</v>
      </c>
      <c r="S144" s="233">
        <v>0</v>
      </c>
      <c r="T144" s="23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9" t="s">
        <v>132</v>
      </c>
      <c r="AT144" s="229" t="s">
        <v>128</v>
      </c>
      <c r="AU144" s="229" t="s">
        <v>88</v>
      </c>
      <c r="AY144" s="14" t="s">
        <v>125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4" t="s">
        <v>86</v>
      </c>
      <c r="BK144" s="230">
        <f>ROUND(I144*H144,2)</f>
        <v>0</v>
      </c>
      <c r="BL144" s="14" t="s">
        <v>132</v>
      </c>
      <c r="BM144" s="229" t="s">
        <v>396</v>
      </c>
    </row>
    <row r="145" s="2" customFormat="1" ht="33" customHeight="1">
      <c r="A145" s="35"/>
      <c r="B145" s="36"/>
      <c r="C145" s="216" t="s">
        <v>397</v>
      </c>
      <c r="D145" s="216" t="s">
        <v>128</v>
      </c>
      <c r="E145" s="217" t="s">
        <v>398</v>
      </c>
      <c r="F145" s="218" t="s">
        <v>399</v>
      </c>
      <c r="G145" s="219" t="s">
        <v>149</v>
      </c>
      <c r="H145" s="220">
        <v>4</v>
      </c>
      <c r="I145" s="221"/>
      <c r="J145" s="222">
        <f>ROUND(I145*H145,2)</f>
        <v>0</v>
      </c>
      <c r="K145" s="223"/>
      <c r="L145" s="41"/>
      <c r="M145" s="231" t="s">
        <v>1</v>
      </c>
      <c r="N145" s="232" t="s">
        <v>43</v>
      </c>
      <c r="O145" s="88"/>
      <c r="P145" s="233">
        <f>O145*H145</f>
        <v>0</v>
      </c>
      <c r="Q145" s="233">
        <v>0.0044099999999999999</v>
      </c>
      <c r="R145" s="233">
        <f>Q145*H145</f>
        <v>0.017639999999999999</v>
      </c>
      <c r="S145" s="233">
        <v>0</v>
      </c>
      <c r="T145" s="23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132</v>
      </c>
      <c r="AT145" s="229" t="s">
        <v>128</v>
      </c>
      <c r="AU145" s="229" t="s">
        <v>88</v>
      </c>
      <c r="AY145" s="14" t="s">
        <v>125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86</v>
      </c>
      <c r="BK145" s="230">
        <f>ROUND(I145*H145,2)</f>
        <v>0</v>
      </c>
      <c r="BL145" s="14" t="s">
        <v>132</v>
      </c>
      <c r="BM145" s="229" t="s">
        <v>400</v>
      </c>
    </row>
    <row r="146" s="12" customFormat="1" ht="22.8" customHeight="1">
      <c r="A146" s="12"/>
      <c r="B146" s="200"/>
      <c r="C146" s="201"/>
      <c r="D146" s="202" t="s">
        <v>77</v>
      </c>
      <c r="E146" s="214" t="s">
        <v>401</v>
      </c>
      <c r="F146" s="214" t="s">
        <v>402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SUM(P147:P177)</f>
        <v>0</v>
      </c>
      <c r="Q146" s="208"/>
      <c r="R146" s="209">
        <f>SUM(R147:R177)</f>
        <v>1.5386600000000001</v>
      </c>
      <c r="S146" s="208"/>
      <c r="T146" s="210">
        <f>SUM(T147:T177)</f>
        <v>2.125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88</v>
      </c>
      <c r="AT146" s="212" t="s">
        <v>77</v>
      </c>
      <c r="AU146" s="212" t="s">
        <v>86</v>
      </c>
      <c r="AY146" s="211" t="s">
        <v>125</v>
      </c>
      <c r="BK146" s="213">
        <f>SUM(BK147:BK177)</f>
        <v>0</v>
      </c>
    </row>
    <row r="147" s="2" customFormat="1" ht="76.35" customHeight="1">
      <c r="A147" s="35"/>
      <c r="B147" s="36"/>
      <c r="C147" s="235" t="s">
        <v>86</v>
      </c>
      <c r="D147" s="235" t="s">
        <v>222</v>
      </c>
      <c r="E147" s="236" t="s">
        <v>403</v>
      </c>
      <c r="F147" s="237" t="s">
        <v>404</v>
      </c>
      <c r="G147" s="238" t="s">
        <v>131</v>
      </c>
      <c r="H147" s="239">
        <v>1</v>
      </c>
      <c r="I147" s="240"/>
      <c r="J147" s="241">
        <f>ROUND(I147*H147,2)</f>
        <v>0</v>
      </c>
      <c r="K147" s="242"/>
      <c r="L147" s="243"/>
      <c r="M147" s="244" t="s">
        <v>1</v>
      </c>
      <c r="N147" s="245" t="s">
        <v>43</v>
      </c>
      <c r="O147" s="88"/>
      <c r="P147" s="233">
        <f>O147*H147</f>
        <v>0</v>
      </c>
      <c r="Q147" s="233">
        <v>0.20000000000000001</v>
      </c>
      <c r="R147" s="233">
        <f>Q147*H147</f>
        <v>0.20000000000000001</v>
      </c>
      <c r="S147" s="233">
        <v>0</v>
      </c>
      <c r="T147" s="23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225</v>
      </c>
      <c r="AT147" s="229" t="s">
        <v>222</v>
      </c>
      <c r="AU147" s="229" t="s">
        <v>88</v>
      </c>
      <c r="AY147" s="14" t="s">
        <v>125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86</v>
      </c>
      <c r="BK147" s="230">
        <f>ROUND(I147*H147,2)</f>
        <v>0</v>
      </c>
      <c r="BL147" s="14" t="s">
        <v>132</v>
      </c>
      <c r="BM147" s="229" t="s">
        <v>405</v>
      </c>
    </row>
    <row r="148" s="2" customFormat="1" ht="24.15" customHeight="1">
      <c r="A148" s="35"/>
      <c r="B148" s="36"/>
      <c r="C148" s="235" t="s">
        <v>88</v>
      </c>
      <c r="D148" s="235" t="s">
        <v>222</v>
      </c>
      <c r="E148" s="236" t="s">
        <v>406</v>
      </c>
      <c r="F148" s="237" t="s">
        <v>407</v>
      </c>
      <c r="G148" s="238" t="s">
        <v>131</v>
      </c>
      <c r="H148" s="239">
        <v>3</v>
      </c>
      <c r="I148" s="240"/>
      <c r="J148" s="241">
        <f>ROUND(I148*H148,2)</f>
        <v>0</v>
      </c>
      <c r="K148" s="242"/>
      <c r="L148" s="243"/>
      <c r="M148" s="244" t="s">
        <v>1</v>
      </c>
      <c r="N148" s="245" t="s">
        <v>43</v>
      </c>
      <c r="O148" s="88"/>
      <c r="P148" s="233">
        <f>O148*H148</f>
        <v>0</v>
      </c>
      <c r="Q148" s="233">
        <v>0.050000000000000003</v>
      </c>
      <c r="R148" s="233">
        <f>Q148*H148</f>
        <v>0.15000000000000002</v>
      </c>
      <c r="S148" s="233">
        <v>0</v>
      </c>
      <c r="T148" s="23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9" t="s">
        <v>225</v>
      </c>
      <c r="AT148" s="229" t="s">
        <v>222</v>
      </c>
      <c r="AU148" s="229" t="s">
        <v>88</v>
      </c>
      <c r="AY148" s="14" t="s">
        <v>125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4" t="s">
        <v>86</v>
      </c>
      <c r="BK148" s="230">
        <f>ROUND(I148*H148,2)</f>
        <v>0</v>
      </c>
      <c r="BL148" s="14" t="s">
        <v>132</v>
      </c>
      <c r="BM148" s="229" t="s">
        <v>408</v>
      </c>
    </row>
    <row r="149" s="2" customFormat="1" ht="16.5" customHeight="1">
      <c r="A149" s="35"/>
      <c r="B149" s="36"/>
      <c r="C149" s="235" t="s">
        <v>237</v>
      </c>
      <c r="D149" s="235" t="s">
        <v>222</v>
      </c>
      <c r="E149" s="236" t="s">
        <v>409</v>
      </c>
      <c r="F149" s="237" t="s">
        <v>410</v>
      </c>
      <c r="G149" s="238" t="s">
        <v>131</v>
      </c>
      <c r="H149" s="239">
        <v>3</v>
      </c>
      <c r="I149" s="240"/>
      <c r="J149" s="241">
        <f>ROUND(I149*H149,2)</f>
        <v>0</v>
      </c>
      <c r="K149" s="242"/>
      <c r="L149" s="243"/>
      <c r="M149" s="244" t="s">
        <v>1</v>
      </c>
      <c r="N149" s="245" t="s">
        <v>43</v>
      </c>
      <c r="O149" s="88"/>
      <c r="P149" s="233">
        <f>O149*H149</f>
        <v>0</v>
      </c>
      <c r="Q149" s="233">
        <v>0.050000000000000003</v>
      </c>
      <c r="R149" s="233">
        <f>Q149*H149</f>
        <v>0.15000000000000002</v>
      </c>
      <c r="S149" s="233">
        <v>0</v>
      </c>
      <c r="T149" s="23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225</v>
      </c>
      <c r="AT149" s="229" t="s">
        <v>222</v>
      </c>
      <c r="AU149" s="229" t="s">
        <v>88</v>
      </c>
      <c r="AY149" s="14" t="s">
        <v>125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86</v>
      </c>
      <c r="BK149" s="230">
        <f>ROUND(I149*H149,2)</f>
        <v>0</v>
      </c>
      <c r="BL149" s="14" t="s">
        <v>132</v>
      </c>
      <c r="BM149" s="229" t="s">
        <v>411</v>
      </c>
    </row>
    <row r="150" s="2" customFormat="1" ht="21.75" customHeight="1">
      <c r="A150" s="35"/>
      <c r="B150" s="36"/>
      <c r="C150" s="235" t="s">
        <v>241</v>
      </c>
      <c r="D150" s="235" t="s">
        <v>222</v>
      </c>
      <c r="E150" s="236" t="s">
        <v>412</v>
      </c>
      <c r="F150" s="237" t="s">
        <v>413</v>
      </c>
      <c r="G150" s="238" t="s">
        <v>131</v>
      </c>
      <c r="H150" s="239">
        <v>3</v>
      </c>
      <c r="I150" s="240"/>
      <c r="J150" s="241">
        <f>ROUND(I150*H150,2)</f>
        <v>0</v>
      </c>
      <c r="K150" s="242"/>
      <c r="L150" s="243"/>
      <c r="M150" s="244" t="s">
        <v>1</v>
      </c>
      <c r="N150" s="245" t="s">
        <v>43</v>
      </c>
      <c r="O150" s="88"/>
      <c r="P150" s="233">
        <f>O150*H150</f>
        <v>0</v>
      </c>
      <c r="Q150" s="233">
        <v>0.050000000000000003</v>
      </c>
      <c r="R150" s="233">
        <f>Q150*H150</f>
        <v>0.15000000000000002</v>
      </c>
      <c r="S150" s="233">
        <v>0</v>
      </c>
      <c r="T150" s="23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9" t="s">
        <v>225</v>
      </c>
      <c r="AT150" s="229" t="s">
        <v>222</v>
      </c>
      <c r="AU150" s="229" t="s">
        <v>88</v>
      </c>
      <c r="AY150" s="14" t="s">
        <v>125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4" t="s">
        <v>86</v>
      </c>
      <c r="BK150" s="230">
        <f>ROUND(I150*H150,2)</f>
        <v>0</v>
      </c>
      <c r="BL150" s="14" t="s">
        <v>132</v>
      </c>
      <c r="BM150" s="229" t="s">
        <v>414</v>
      </c>
    </row>
    <row r="151" s="2" customFormat="1" ht="33" customHeight="1">
      <c r="A151" s="35"/>
      <c r="B151" s="36"/>
      <c r="C151" s="235" t="s">
        <v>278</v>
      </c>
      <c r="D151" s="235" t="s">
        <v>222</v>
      </c>
      <c r="E151" s="236" t="s">
        <v>415</v>
      </c>
      <c r="F151" s="237" t="s">
        <v>416</v>
      </c>
      <c r="G151" s="238" t="s">
        <v>131</v>
      </c>
      <c r="H151" s="239">
        <v>1</v>
      </c>
      <c r="I151" s="240"/>
      <c r="J151" s="241">
        <f>ROUND(I151*H151,2)</f>
        <v>0</v>
      </c>
      <c r="K151" s="242"/>
      <c r="L151" s="243"/>
      <c r="M151" s="244" t="s">
        <v>1</v>
      </c>
      <c r="N151" s="245" t="s">
        <v>43</v>
      </c>
      <c r="O151" s="88"/>
      <c r="P151" s="233">
        <f>O151*H151</f>
        <v>0</v>
      </c>
      <c r="Q151" s="233">
        <v>0.050000000000000003</v>
      </c>
      <c r="R151" s="233">
        <f>Q151*H151</f>
        <v>0.050000000000000003</v>
      </c>
      <c r="S151" s="233">
        <v>0</v>
      </c>
      <c r="T151" s="23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9" t="s">
        <v>225</v>
      </c>
      <c r="AT151" s="229" t="s">
        <v>222</v>
      </c>
      <c r="AU151" s="229" t="s">
        <v>88</v>
      </c>
      <c r="AY151" s="14" t="s">
        <v>125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4" t="s">
        <v>86</v>
      </c>
      <c r="BK151" s="230">
        <f>ROUND(I151*H151,2)</f>
        <v>0</v>
      </c>
      <c r="BL151" s="14" t="s">
        <v>132</v>
      </c>
      <c r="BM151" s="229" t="s">
        <v>417</v>
      </c>
    </row>
    <row r="152" s="2" customFormat="1" ht="16.5" customHeight="1">
      <c r="A152" s="35"/>
      <c r="B152" s="36"/>
      <c r="C152" s="235" t="s">
        <v>150</v>
      </c>
      <c r="D152" s="235" t="s">
        <v>222</v>
      </c>
      <c r="E152" s="236" t="s">
        <v>418</v>
      </c>
      <c r="F152" s="237" t="s">
        <v>419</v>
      </c>
      <c r="G152" s="238" t="s">
        <v>131</v>
      </c>
      <c r="H152" s="239">
        <v>2</v>
      </c>
      <c r="I152" s="240"/>
      <c r="J152" s="241">
        <f>ROUND(I152*H152,2)</f>
        <v>0</v>
      </c>
      <c r="K152" s="242"/>
      <c r="L152" s="243"/>
      <c r="M152" s="244" t="s">
        <v>1</v>
      </c>
      <c r="N152" s="245" t="s">
        <v>43</v>
      </c>
      <c r="O152" s="88"/>
      <c r="P152" s="233">
        <f>O152*H152</f>
        <v>0</v>
      </c>
      <c r="Q152" s="233">
        <v>0.001</v>
      </c>
      <c r="R152" s="233">
        <f>Q152*H152</f>
        <v>0.002</v>
      </c>
      <c r="S152" s="233">
        <v>0</v>
      </c>
      <c r="T152" s="23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9" t="s">
        <v>225</v>
      </c>
      <c r="AT152" s="229" t="s">
        <v>222</v>
      </c>
      <c r="AU152" s="229" t="s">
        <v>88</v>
      </c>
      <c r="AY152" s="14" t="s">
        <v>125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4" t="s">
        <v>86</v>
      </c>
      <c r="BK152" s="230">
        <f>ROUND(I152*H152,2)</f>
        <v>0</v>
      </c>
      <c r="BL152" s="14" t="s">
        <v>132</v>
      </c>
      <c r="BM152" s="229" t="s">
        <v>420</v>
      </c>
    </row>
    <row r="153" s="2" customFormat="1" ht="21.75" customHeight="1">
      <c r="A153" s="35"/>
      <c r="B153" s="36"/>
      <c r="C153" s="235" t="s">
        <v>290</v>
      </c>
      <c r="D153" s="235" t="s">
        <v>222</v>
      </c>
      <c r="E153" s="236" t="s">
        <v>421</v>
      </c>
      <c r="F153" s="237" t="s">
        <v>422</v>
      </c>
      <c r="G153" s="238" t="s">
        <v>131</v>
      </c>
      <c r="H153" s="239">
        <v>1</v>
      </c>
      <c r="I153" s="240"/>
      <c r="J153" s="241">
        <f>ROUND(I153*H153,2)</f>
        <v>0</v>
      </c>
      <c r="K153" s="242"/>
      <c r="L153" s="243"/>
      <c r="M153" s="244" t="s">
        <v>1</v>
      </c>
      <c r="N153" s="245" t="s">
        <v>43</v>
      </c>
      <c r="O153" s="88"/>
      <c r="P153" s="233">
        <f>O153*H153</f>
        <v>0</v>
      </c>
      <c r="Q153" s="233">
        <v>0.001</v>
      </c>
      <c r="R153" s="233">
        <f>Q153*H153</f>
        <v>0.001</v>
      </c>
      <c r="S153" s="233">
        <v>0</v>
      </c>
      <c r="T153" s="23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9" t="s">
        <v>225</v>
      </c>
      <c r="AT153" s="229" t="s">
        <v>222</v>
      </c>
      <c r="AU153" s="229" t="s">
        <v>88</v>
      </c>
      <c r="AY153" s="14" t="s">
        <v>125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4" t="s">
        <v>86</v>
      </c>
      <c r="BK153" s="230">
        <f>ROUND(I153*H153,2)</f>
        <v>0</v>
      </c>
      <c r="BL153" s="14" t="s">
        <v>132</v>
      </c>
      <c r="BM153" s="229" t="s">
        <v>423</v>
      </c>
    </row>
    <row r="154" s="2" customFormat="1" ht="24.15" customHeight="1">
      <c r="A154" s="35"/>
      <c r="B154" s="36"/>
      <c r="C154" s="235" t="s">
        <v>164</v>
      </c>
      <c r="D154" s="235" t="s">
        <v>222</v>
      </c>
      <c r="E154" s="236" t="s">
        <v>424</v>
      </c>
      <c r="F154" s="237" t="s">
        <v>425</v>
      </c>
      <c r="G154" s="238" t="s">
        <v>131</v>
      </c>
      <c r="H154" s="239">
        <v>1</v>
      </c>
      <c r="I154" s="240"/>
      <c r="J154" s="241">
        <f>ROUND(I154*H154,2)</f>
        <v>0</v>
      </c>
      <c r="K154" s="242"/>
      <c r="L154" s="243"/>
      <c r="M154" s="244" t="s">
        <v>1</v>
      </c>
      <c r="N154" s="245" t="s">
        <v>43</v>
      </c>
      <c r="O154" s="88"/>
      <c r="P154" s="233">
        <f>O154*H154</f>
        <v>0</v>
      </c>
      <c r="Q154" s="233">
        <v>0.001</v>
      </c>
      <c r="R154" s="233">
        <f>Q154*H154</f>
        <v>0.001</v>
      </c>
      <c r="S154" s="233">
        <v>0</v>
      </c>
      <c r="T154" s="23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9" t="s">
        <v>225</v>
      </c>
      <c r="AT154" s="229" t="s">
        <v>222</v>
      </c>
      <c r="AU154" s="229" t="s">
        <v>88</v>
      </c>
      <c r="AY154" s="14" t="s">
        <v>125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4" t="s">
        <v>86</v>
      </c>
      <c r="BK154" s="230">
        <f>ROUND(I154*H154,2)</f>
        <v>0</v>
      </c>
      <c r="BL154" s="14" t="s">
        <v>132</v>
      </c>
      <c r="BM154" s="229" t="s">
        <v>426</v>
      </c>
    </row>
    <row r="155" s="2" customFormat="1" ht="24.15" customHeight="1">
      <c r="A155" s="35"/>
      <c r="B155" s="36"/>
      <c r="C155" s="235" t="s">
        <v>155</v>
      </c>
      <c r="D155" s="235" t="s">
        <v>222</v>
      </c>
      <c r="E155" s="236" t="s">
        <v>427</v>
      </c>
      <c r="F155" s="237" t="s">
        <v>428</v>
      </c>
      <c r="G155" s="238" t="s">
        <v>131</v>
      </c>
      <c r="H155" s="239">
        <v>1</v>
      </c>
      <c r="I155" s="240"/>
      <c r="J155" s="241">
        <f>ROUND(I155*H155,2)</f>
        <v>0</v>
      </c>
      <c r="K155" s="242"/>
      <c r="L155" s="243"/>
      <c r="M155" s="244" t="s">
        <v>1</v>
      </c>
      <c r="N155" s="245" t="s">
        <v>43</v>
      </c>
      <c r="O155" s="88"/>
      <c r="P155" s="233">
        <f>O155*H155</f>
        <v>0</v>
      </c>
      <c r="Q155" s="233">
        <v>0</v>
      </c>
      <c r="R155" s="233">
        <f>Q155*H155</f>
        <v>0</v>
      </c>
      <c r="S155" s="233">
        <v>0</v>
      </c>
      <c r="T155" s="23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9" t="s">
        <v>225</v>
      </c>
      <c r="AT155" s="229" t="s">
        <v>222</v>
      </c>
      <c r="AU155" s="229" t="s">
        <v>88</v>
      </c>
      <c r="AY155" s="14" t="s">
        <v>125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4" t="s">
        <v>86</v>
      </c>
      <c r="BK155" s="230">
        <f>ROUND(I155*H155,2)</f>
        <v>0</v>
      </c>
      <c r="BL155" s="14" t="s">
        <v>132</v>
      </c>
      <c r="BM155" s="229" t="s">
        <v>429</v>
      </c>
    </row>
    <row r="156" s="2" customFormat="1" ht="16.5" customHeight="1">
      <c r="A156" s="35"/>
      <c r="B156" s="36"/>
      <c r="C156" s="235" t="s">
        <v>430</v>
      </c>
      <c r="D156" s="235" t="s">
        <v>222</v>
      </c>
      <c r="E156" s="236" t="s">
        <v>431</v>
      </c>
      <c r="F156" s="237" t="s">
        <v>432</v>
      </c>
      <c r="G156" s="238" t="s">
        <v>131</v>
      </c>
      <c r="H156" s="239">
        <v>1</v>
      </c>
      <c r="I156" s="240"/>
      <c r="J156" s="241">
        <f>ROUND(I156*H156,2)</f>
        <v>0</v>
      </c>
      <c r="K156" s="242"/>
      <c r="L156" s="243"/>
      <c r="M156" s="244" t="s">
        <v>1</v>
      </c>
      <c r="N156" s="245" t="s">
        <v>43</v>
      </c>
      <c r="O156" s="88"/>
      <c r="P156" s="233">
        <f>O156*H156</f>
        <v>0</v>
      </c>
      <c r="Q156" s="233">
        <v>0</v>
      </c>
      <c r="R156" s="233">
        <f>Q156*H156</f>
        <v>0</v>
      </c>
      <c r="S156" s="233">
        <v>0</v>
      </c>
      <c r="T156" s="23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9" t="s">
        <v>225</v>
      </c>
      <c r="AT156" s="229" t="s">
        <v>222</v>
      </c>
      <c r="AU156" s="229" t="s">
        <v>88</v>
      </c>
      <c r="AY156" s="14" t="s">
        <v>125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4" t="s">
        <v>86</v>
      </c>
      <c r="BK156" s="230">
        <f>ROUND(I156*H156,2)</f>
        <v>0</v>
      </c>
      <c r="BL156" s="14" t="s">
        <v>132</v>
      </c>
      <c r="BM156" s="229" t="s">
        <v>433</v>
      </c>
    </row>
    <row r="157" s="2" customFormat="1" ht="16.5" customHeight="1">
      <c r="A157" s="35"/>
      <c r="B157" s="36"/>
      <c r="C157" s="235" t="s">
        <v>174</v>
      </c>
      <c r="D157" s="235" t="s">
        <v>222</v>
      </c>
      <c r="E157" s="236" t="s">
        <v>434</v>
      </c>
      <c r="F157" s="237" t="s">
        <v>435</v>
      </c>
      <c r="G157" s="238" t="s">
        <v>131</v>
      </c>
      <c r="H157" s="239">
        <v>3</v>
      </c>
      <c r="I157" s="240"/>
      <c r="J157" s="241">
        <f>ROUND(I157*H157,2)</f>
        <v>0</v>
      </c>
      <c r="K157" s="242"/>
      <c r="L157" s="243"/>
      <c r="M157" s="244" t="s">
        <v>1</v>
      </c>
      <c r="N157" s="245" t="s">
        <v>43</v>
      </c>
      <c r="O157" s="88"/>
      <c r="P157" s="233">
        <f>O157*H157</f>
        <v>0</v>
      </c>
      <c r="Q157" s="233">
        <v>0</v>
      </c>
      <c r="R157" s="233">
        <f>Q157*H157</f>
        <v>0</v>
      </c>
      <c r="S157" s="233">
        <v>0</v>
      </c>
      <c r="T157" s="23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225</v>
      </c>
      <c r="AT157" s="229" t="s">
        <v>222</v>
      </c>
      <c r="AU157" s="229" t="s">
        <v>88</v>
      </c>
      <c r="AY157" s="14" t="s">
        <v>125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86</v>
      </c>
      <c r="BK157" s="230">
        <f>ROUND(I157*H157,2)</f>
        <v>0</v>
      </c>
      <c r="BL157" s="14" t="s">
        <v>132</v>
      </c>
      <c r="BM157" s="229" t="s">
        <v>436</v>
      </c>
    </row>
    <row r="158" s="2" customFormat="1" ht="16.5" customHeight="1">
      <c r="A158" s="35"/>
      <c r="B158" s="36"/>
      <c r="C158" s="235" t="s">
        <v>178</v>
      </c>
      <c r="D158" s="235" t="s">
        <v>222</v>
      </c>
      <c r="E158" s="236" t="s">
        <v>437</v>
      </c>
      <c r="F158" s="237" t="s">
        <v>438</v>
      </c>
      <c r="G158" s="238" t="s">
        <v>131</v>
      </c>
      <c r="H158" s="239">
        <v>4</v>
      </c>
      <c r="I158" s="240"/>
      <c r="J158" s="241">
        <f>ROUND(I158*H158,2)</f>
        <v>0</v>
      </c>
      <c r="K158" s="242"/>
      <c r="L158" s="243"/>
      <c r="M158" s="244" t="s">
        <v>1</v>
      </c>
      <c r="N158" s="245" t="s">
        <v>43</v>
      </c>
      <c r="O158" s="88"/>
      <c r="P158" s="233">
        <f>O158*H158</f>
        <v>0</v>
      </c>
      <c r="Q158" s="233">
        <v>0</v>
      </c>
      <c r="R158" s="233">
        <f>Q158*H158</f>
        <v>0</v>
      </c>
      <c r="S158" s="233">
        <v>0</v>
      </c>
      <c r="T158" s="23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9" t="s">
        <v>225</v>
      </c>
      <c r="AT158" s="229" t="s">
        <v>222</v>
      </c>
      <c r="AU158" s="229" t="s">
        <v>88</v>
      </c>
      <c r="AY158" s="14" t="s">
        <v>125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4" t="s">
        <v>86</v>
      </c>
      <c r="BK158" s="230">
        <f>ROUND(I158*H158,2)</f>
        <v>0</v>
      </c>
      <c r="BL158" s="14" t="s">
        <v>132</v>
      </c>
      <c r="BM158" s="229" t="s">
        <v>439</v>
      </c>
    </row>
    <row r="159" s="2" customFormat="1" ht="16.5" customHeight="1">
      <c r="A159" s="35"/>
      <c r="B159" s="36"/>
      <c r="C159" s="235" t="s">
        <v>169</v>
      </c>
      <c r="D159" s="235" t="s">
        <v>222</v>
      </c>
      <c r="E159" s="236" t="s">
        <v>440</v>
      </c>
      <c r="F159" s="237" t="s">
        <v>441</v>
      </c>
      <c r="G159" s="238" t="s">
        <v>131</v>
      </c>
      <c r="H159" s="239">
        <v>10</v>
      </c>
      <c r="I159" s="240"/>
      <c r="J159" s="241">
        <f>ROUND(I159*H159,2)</f>
        <v>0</v>
      </c>
      <c r="K159" s="242"/>
      <c r="L159" s="243"/>
      <c r="M159" s="244" t="s">
        <v>1</v>
      </c>
      <c r="N159" s="245" t="s">
        <v>43</v>
      </c>
      <c r="O159" s="88"/>
      <c r="P159" s="233">
        <f>O159*H159</f>
        <v>0</v>
      </c>
      <c r="Q159" s="233">
        <v>0</v>
      </c>
      <c r="R159" s="233">
        <f>Q159*H159</f>
        <v>0</v>
      </c>
      <c r="S159" s="233">
        <v>0</v>
      </c>
      <c r="T159" s="23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9" t="s">
        <v>225</v>
      </c>
      <c r="AT159" s="229" t="s">
        <v>222</v>
      </c>
      <c r="AU159" s="229" t="s">
        <v>88</v>
      </c>
      <c r="AY159" s="14" t="s">
        <v>125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4" t="s">
        <v>86</v>
      </c>
      <c r="BK159" s="230">
        <f>ROUND(I159*H159,2)</f>
        <v>0</v>
      </c>
      <c r="BL159" s="14" t="s">
        <v>132</v>
      </c>
      <c r="BM159" s="229" t="s">
        <v>442</v>
      </c>
    </row>
    <row r="160" s="2" customFormat="1" ht="16.5" customHeight="1">
      <c r="A160" s="35"/>
      <c r="B160" s="36"/>
      <c r="C160" s="235" t="s">
        <v>443</v>
      </c>
      <c r="D160" s="235" t="s">
        <v>222</v>
      </c>
      <c r="E160" s="236" t="s">
        <v>444</v>
      </c>
      <c r="F160" s="237" t="s">
        <v>445</v>
      </c>
      <c r="G160" s="238" t="s">
        <v>131</v>
      </c>
      <c r="H160" s="239">
        <v>2</v>
      </c>
      <c r="I160" s="240"/>
      <c r="J160" s="241">
        <f>ROUND(I160*H160,2)</f>
        <v>0</v>
      </c>
      <c r="K160" s="242"/>
      <c r="L160" s="243"/>
      <c r="M160" s="244" t="s">
        <v>1</v>
      </c>
      <c r="N160" s="245" t="s">
        <v>43</v>
      </c>
      <c r="O160" s="88"/>
      <c r="P160" s="233">
        <f>O160*H160</f>
        <v>0</v>
      </c>
      <c r="Q160" s="233">
        <v>0</v>
      </c>
      <c r="R160" s="233">
        <f>Q160*H160</f>
        <v>0</v>
      </c>
      <c r="S160" s="233">
        <v>0</v>
      </c>
      <c r="T160" s="23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9" t="s">
        <v>225</v>
      </c>
      <c r="AT160" s="229" t="s">
        <v>222</v>
      </c>
      <c r="AU160" s="229" t="s">
        <v>88</v>
      </c>
      <c r="AY160" s="14" t="s">
        <v>125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4" t="s">
        <v>86</v>
      </c>
      <c r="BK160" s="230">
        <f>ROUND(I160*H160,2)</f>
        <v>0</v>
      </c>
      <c r="BL160" s="14" t="s">
        <v>132</v>
      </c>
      <c r="BM160" s="229" t="s">
        <v>446</v>
      </c>
    </row>
    <row r="161" s="2" customFormat="1" ht="16.5" customHeight="1">
      <c r="A161" s="35"/>
      <c r="B161" s="36"/>
      <c r="C161" s="235" t="s">
        <v>185</v>
      </c>
      <c r="D161" s="235" t="s">
        <v>222</v>
      </c>
      <c r="E161" s="236" t="s">
        <v>447</v>
      </c>
      <c r="F161" s="237" t="s">
        <v>448</v>
      </c>
      <c r="G161" s="238" t="s">
        <v>131</v>
      </c>
      <c r="H161" s="239">
        <v>4</v>
      </c>
      <c r="I161" s="240"/>
      <c r="J161" s="241">
        <f>ROUND(I161*H161,2)</f>
        <v>0</v>
      </c>
      <c r="K161" s="242"/>
      <c r="L161" s="243"/>
      <c r="M161" s="244" t="s">
        <v>1</v>
      </c>
      <c r="N161" s="245" t="s">
        <v>43</v>
      </c>
      <c r="O161" s="88"/>
      <c r="P161" s="233">
        <f>O161*H161</f>
        <v>0</v>
      </c>
      <c r="Q161" s="233">
        <v>0</v>
      </c>
      <c r="R161" s="233">
        <f>Q161*H161</f>
        <v>0</v>
      </c>
      <c r="S161" s="233">
        <v>0</v>
      </c>
      <c r="T161" s="23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9" t="s">
        <v>225</v>
      </c>
      <c r="AT161" s="229" t="s">
        <v>222</v>
      </c>
      <c r="AU161" s="229" t="s">
        <v>88</v>
      </c>
      <c r="AY161" s="14" t="s">
        <v>125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4" t="s">
        <v>86</v>
      </c>
      <c r="BK161" s="230">
        <f>ROUND(I161*H161,2)</f>
        <v>0</v>
      </c>
      <c r="BL161" s="14" t="s">
        <v>132</v>
      </c>
      <c r="BM161" s="229" t="s">
        <v>449</v>
      </c>
    </row>
    <row r="162" s="2" customFormat="1" ht="16.5" customHeight="1">
      <c r="A162" s="35"/>
      <c r="B162" s="36"/>
      <c r="C162" s="235" t="s">
        <v>304</v>
      </c>
      <c r="D162" s="235" t="s">
        <v>222</v>
      </c>
      <c r="E162" s="236" t="s">
        <v>450</v>
      </c>
      <c r="F162" s="237" t="s">
        <v>451</v>
      </c>
      <c r="G162" s="238" t="s">
        <v>131</v>
      </c>
      <c r="H162" s="239">
        <v>2</v>
      </c>
      <c r="I162" s="240"/>
      <c r="J162" s="241">
        <f>ROUND(I162*H162,2)</f>
        <v>0</v>
      </c>
      <c r="K162" s="242"/>
      <c r="L162" s="243"/>
      <c r="M162" s="244" t="s">
        <v>1</v>
      </c>
      <c r="N162" s="245" t="s">
        <v>43</v>
      </c>
      <c r="O162" s="88"/>
      <c r="P162" s="233">
        <f>O162*H162</f>
        <v>0</v>
      </c>
      <c r="Q162" s="233">
        <v>0</v>
      </c>
      <c r="R162" s="233">
        <f>Q162*H162</f>
        <v>0</v>
      </c>
      <c r="S162" s="233">
        <v>0</v>
      </c>
      <c r="T162" s="23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9" t="s">
        <v>225</v>
      </c>
      <c r="AT162" s="229" t="s">
        <v>222</v>
      </c>
      <c r="AU162" s="229" t="s">
        <v>88</v>
      </c>
      <c r="AY162" s="14" t="s">
        <v>125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4" t="s">
        <v>86</v>
      </c>
      <c r="BK162" s="230">
        <f>ROUND(I162*H162,2)</f>
        <v>0</v>
      </c>
      <c r="BL162" s="14" t="s">
        <v>132</v>
      </c>
      <c r="BM162" s="229" t="s">
        <v>452</v>
      </c>
    </row>
    <row r="163" s="2" customFormat="1" ht="24.15" customHeight="1">
      <c r="A163" s="35"/>
      <c r="B163" s="36"/>
      <c r="C163" s="235" t="s">
        <v>312</v>
      </c>
      <c r="D163" s="235" t="s">
        <v>222</v>
      </c>
      <c r="E163" s="236" t="s">
        <v>453</v>
      </c>
      <c r="F163" s="237" t="s">
        <v>454</v>
      </c>
      <c r="G163" s="238" t="s">
        <v>131</v>
      </c>
      <c r="H163" s="239">
        <v>1</v>
      </c>
      <c r="I163" s="240"/>
      <c r="J163" s="241">
        <f>ROUND(I163*H163,2)</f>
        <v>0</v>
      </c>
      <c r="K163" s="242"/>
      <c r="L163" s="243"/>
      <c r="M163" s="244" t="s">
        <v>1</v>
      </c>
      <c r="N163" s="245" t="s">
        <v>43</v>
      </c>
      <c r="O163" s="88"/>
      <c r="P163" s="233">
        <f>O163*H163</f>
        <v>0</v>
      </c>
      <c r="Q163" s="233">
        <v>0</v>
      </c>
      <c r="R163" s="233">
        <f>Q163*H163</f>
        <v>0</v>
      </c>
      <c r="S163" s="233">
        <v>0</v>
      </c>
      <c r="T163" s="23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9" t="s">
        <v>225</v>
      </c>
      <c r="AT163" s="229" t="s">
        <v>222</v>
      </c>
      <c r="AU163" s="229" t="s">
        <v>88</v>
      </c>
      <c r="AY163" s="14" t="s">
        <v>125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4" t="s">
        <v>86</v>
      </c>
      <c r="BK163" s="230">
        <f>ROUND(I163*H163,2)</f>
        <v>0</v>
      </c>
      <c r="BL163" s="14" t="s">
        <v>132</v>
      </c>
      <c r="BM163" s="229" t="s">
        <v>455</v>
      </c>
    </row>
    <row r="164" s="2" customFormat="1" ht="62.7" customHeight="1">
      <c r="A164" s="35"/>
      <c r="B164" s="36"/>
      <c r="C164" s="235" t="s">
        <v>195</v>
      </c>
      <c r="D164" s="235" t="s">
        <v>222</v>
      </c>
      <c r="E164" s="236" t="s">
        <v>456</v>
      </c>
      <c r="F164" s="237" t="s">
        <v>457</v>
      </c>
      <c r="G164" s="238" t="s">
        <v>131</v>
      </c>
      <c r="H164" s="239">
        <v>1</v>
      </c>
      <c r="I164" s="240"/>
      <c r="J164" s="241">
        <f>ROUND(I164*H164,2)</f>
        <v>0</v>
      </c>
      <c r="K164" s="242"/>
      <c r="L164" s="243"/>
      <c r="M164" s="244" t="s">
        <v>1</v>
      </c>
      <c r="N164" s="245" t="s">
        <v>43</v>
      </c>
      <c r="O164" s="88"/>
      <c r="P164" s="233">
        <f>O164*H164</f>
        <v>0</v>
      </c>
      <c r="Q164" s="233">
        <v>0.20000000000000001</v>
      </c>
      <c r="R164" s="233">
        <f>Q164*H164</f>
        <v>0.20000000000000001</v>
      </c>
      <c r="S164" s="233">
        <v>0</v>
      </c>
      <c r="T164" s="23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9" t="s">
        <v>225</v>
      </c>
      <c r="AT164" s="229" t="s">
        <v>222</v>
      </c>
      <c r="AU164" s="229" t="s">
        <v>88</v>
      </c>
      <c r="AY164" s="14" t="s">
        <v>125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4" t="s">
        <v>86</v>
      </c>
      <c r="BK164" s="230">
        <f>ROUND(I164*H164,2)</f>
        <v>0</v>
      </c>
      <c r="BL164" s="14" t="s">
        <v>132</v>
      </c>
      <c r="BM164" s="229" t="s">
        <v>458</v>
      </c>
    </row>
    <row r="165" s="2" customFormat="1" ht="62.7" customHeight="1">
      <c r="A165" s="35"/>
      <c r="B165" s="36"/>
      <c r="C165" s="235" t="s">
        <v>8</v>
      </c>
      <c r="D165" s="235" t="s">
        <v>222</v>
      </c>
      <c r="E165" s="236" t="s">
        <v>459</v>
      </c>
      <c r="F165" s="237" t="s">
        <v>460</v>
      </c>
      <c r="G165" s="238" t="s">
        <v>131</v>
      </c>
      <c r="H165" s="239">
        <v>1</v>
      </c>
      <c r="I165" s="240"/>
      <c r="J165" s="241">
        <f>ROUND(I165*H165,2)</f>
        <v>0</v>
      </c>
      <c r="K165" s="242"/>
      <c r="L165" s="243"/>
      <c r="M165" s="244" t="s">
        <v>1</v>
      </c>
      <c r="N165" s="245" t="s">
        <v>43</v>
      </c>
      <c r="O165" s="88"/>
      <c r="P165" s="233">
        <f>O165*H165</f>
        <v>0</v>
      </c>
      <c r="Q165" s="233">
        <v>0.20000000000000001</v>
      </c>
      <c r="R165" s="233">
        <f>Q165*H165</f>
        <v>0.20000000000000001</v>
      </c>
      <c r="S165" s="233">
        <v>0</v>
      </c>
      <c r="T165" s="23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9" t="s">
        <v>225</v>
      </c>
      <c r="AT165" s="229" t="s">
        <v>222</v>
      </c>
      <c r="AU165" s="229" t="s">
        <v>88</v>
      </c>
      <c r="AY165" s="14" t="s">
        <v>125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4" t="s">
        <v>86</v>
      </c>
      <c r="BK165" s="230">
        <f>ROUND(I165*H165,2)</f>
        <v>0</v>
      </c>
      <c r="BL165" s="14" t="s">
        <v>132</v>
      </c>
      <c r="BM165" s="229" t="s">
        <v>461</v>
      </c>
    </row>
    <row r="166" s="2" customFormat="1" ht="21.75" customHeight="1">
      <c r="A166" s="35"/>
      <c r="B166" s="36"/>
      <c r="C166" s="235" t="s">
        <v>462</v>
      </c>
      <c r="D166" s="235" t="s">
        <v>222</v>
      </c>
      <c r="E166" s="236" t="s">
        <v>463</v>
      </c>
      <c r="F166" s="237" t="s">
        <v>464</v>
      </c>
      <c r="G166" s="238" t="s">
        <v>131</v>
      </c>
      <c r="H166" s="239">
        <v>1</v>
      </c>
      <c r="I166" s="240"/>
      <c r="J166" s="241">
        <f>ROUND(I166*H166,2)</f>
        <v>0</v>
      </c>
      <c r="K166" s="242"/>
      <c r="L166" s="243"/>
      <c r="M166" s="244" t="s">
        <v>1</v>
      </c>
      <c r="N166" s="245" t="s">
        <v>43</v>
      </c>
      <c r="O166" s="88"/>
      <c r="P166" s="233">
        <f>O166*H166</f>
        <v>0</v>
      </c>
      <c r="Q166" s="233">
        <v>0.20000000000000001</v>
      </c>
      <c r="R166" s="233">
        <f>Q166*H166</f>
        <v>0.20000000000000001</v>
      </c>
      <c r="S166" s="233">
        <v>0</v>
      </c>
      <c r="T166" s="23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9" t="s">
        <v>225</v>
      </c>
      <c r="AT166" s="229" t="s">
        <v>222</v>
      </c>
      <c r="AU166" s="229" t="s">
        <v>88</v>
      </c>
      <c r="AY166" s="14" t="s">
        <v>125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4" t="s">
        <v>86</v>
      </c>
      <c r="BK166" s="230">
        <f>ROUND(I166*H166,2)</f>
        <v>0</v>
      </c>
      <c r="BL166" s="14" t="s">
        <v>132</v>
      </c>
      <c r="BM166" s="229" t="s">
        <v>465</v>
      </c>
    </row>
    <row r="167" s="2" customFormat="1" ht="16.5" customHeight="1">
      <c r="A167" s="35"/>
      <c r="B167" s="36"/>
      <c r="C167" s="235" t="s">
        <v>206</v>
      </c>
      <c r="D167" s="235" t="s">
        <v>222</v>
      </c>
      <c r="E167" s="236" t="s">
        <v>466</v>
      </c>
      <c r="F167" s="237" t="s">
        <v>467</v>
      </c>
      <c r="G167" s="238" t="s">
        <v>468</v>
      </c>
      <c r="H167" s="239">
        <v>200</v>
      </c>
      <c r="I167" s="240"/>
      <c r="J167" s="241">
        <f>ROUND(I167*H167,2)</f>
        <v>0</v>
      </c>
      <c r="K167" s="242"/>
      <c r="L167" s="243"/>
      <c r="M167" s="244" t="s">
        <v>1</v>
      </c>
      <c r="N167" s="245" t="s">
        <v>43</v>
      </c>
      <c r="O167" s="88"/>
      <c r="P167" s="233">
        <f>O167*H167</f>
        <v>0</v>
      </c>
      <c r="Q167" s="233">
        <v>0.001</v>
      </c>
      <c r="R167" s="233">
        <f>Q167*H167</f>
        <v>0.20000000000000001</v>
      </c>
      <c r="S167" s="233">
        <v>0</v>
      </c>
      <c r="T167" s="23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9" t="s">
        <v>225</v>
      </c>
      <c r="AT167" s="229" t="s">
        <v>222</v>
      </c>
      <c r="AU167" s="229" t="s">
        <v>88</v>
      </c>
      <c r="AY167" s="14" t="s">
        <v>125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4" t="s">
        <v>86</v>
      </c>
      <c r="BK167" s="230">
        <f>ROUND(I167*H167,2)</f>
        <v>0</v>
      </c>
      <c r="BL167" s="14" t="s">
        <v>132</v>
      </c>
      <c r="BM167" s="229" t="s">
        <v>469</v>
      </c>
    </row>
    <row r="168" s="2" customFormat="1" ht="16.5" customHeight="1">
      <c r="A168" s="35"/>
      <c r="B168" s="36"/>
      <c r="C168" s="216" t="s">
        <v>210</v>
      </c>
      <c r="D168" s="216" t="s">
        <v>128</v>
      </c>
      <c r="E168" s="217" t="s">
        <v>470</v>
      </c>
      <c r="F168" s="218" t="s">
        <v>471</v>
      </c>
      <c r="G168" s="219" t="s">
        <v>131</v>
      </c>
      <c r="H168" s="220">
        <v>3</v>
      </c>
      <c r="I168" s="221"/>
      <c r="J168" s="222">
        <f>ROUND(I168*H168,2)</f>
        <v>0</v>
      </c>
      <c r="K168" s="223"/>
      <c r="L168" s="41"/>
      <c r="M168" s="231" t="s">
        <v>1</v>
      </c>
      <c r="N168" s="232" t="s">
        <v>43</v>
      </c>
      <c r="O168" s="88"/>
      <c r="P168" s="233">
        <f>O168*H168</f>
        <v>0</v>
      </c>
      <c r="Q168" s="233">
        <v>0</v>
      </c>
      <c r="R168" s="233">
        <f>Q168*H168</f>
        <v>0</v>
      </c>
      <c r="S168" s="233">
        <v>0</v>
      </c>
      <c r="T168" s="23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9" t="s">
        <v>132</v>
      </c>
      <c r="AT168" s="229" t="s">
        <v>128</v>
      </c>
      <c r="AU168" s="229" t="s">
        <v>88</v>
      </c>
      <c r="AY168" s="14" t="s">
        <v>125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4" t="s">
        <v>86</v>
      </c>
      <c r="BK168" s="230">
        <f>ROUND(I168*H168,2)</f>
        <v>0</v>
      </c>
      <c r="BL168" s="14" t="s">
        <v>132</v>
      </c>
      <c r="BM168" s="229" t="s">
        <v>472</v>
      </c>
    </row>
    <row r="169" s="2" customFormat="1" ht="24.15" customHeight="1">
      <c r="A169" s="35"/>
      <c r="B169" s="36"/>
      <c r="C169" s="216" t="s">
        <v>473</v>
      </c>
      <c r="D169" s="216" t="s">
        <v>128</v>
      </c>
      <c r="E169" s="217" t="s">
        <v>474</v>
      </c>
      <c r="F169" s="218" t="s">
        <v>475</v>
      </c>
      <c r="G169" s="219" t="s">
        <v>149</v>
      </c>
      <c r="H169" s="220">
        <v>4</v>
      </c>
      <c r="I169" s="221"/>
      <c r="J169" s="222">
        <f>ROUND(I169*H169,2)</f>
        <v>0</v>
      </c>
      <c r="K169" s="223"/>
      <c r="L169" s="41"/>
      <c r="M169" s="231" t="s">
        <v>1</v>
      </c>
      <c r="N169" s="232" t="s">
        <v>43</v>
      </c>
      <c r="O169" s="88"/>
      <c r="P169" s="233">
        <f>O169*H169</f>
        <v>0</v>
      </c>
      <c r="Q169" s="233">
        <v>9.0000000000000006E-05</v>
      </c>
      <c r="R169" s="233">
        <f>Q169*H169</f>
        <v>0.00036000000000000002</v>
      </c>
      <c r="S169" s="233">
        <v>0.42499999999999999</v>
      </c>
      <c r="T169" s="234">
        <f>S169*H169</f>
        <v>1.7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9" t="s">
        <v>132</v>
      </c>
      <c r="AT169" s="229" t="s">
        <v>128</v>
      </c>
      <c r="AU169" s="229" t="s">
        <v>88</v>
      </c>
      <c r="AY169" s="14" t="s">
        <v>125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4" t="s">
        <v>86</v>
      </c>
      <c r="BK169" s="230">
        <f>ROUND(I169*H169,2)</f>
        <v>0</v>
      </c>
      <c r="BL169" s="14" t="s">
        <v>132</v>
      </c>
      <c r="BM169" s="229" t="s">
        <v>476</v>
      </c>
    </row>
    <row r="170" s="2" customFormat="1" ht="16.5" customHeight="1">
      <c r="A170" s="35"/>
      <c r="B170" s="36"/>
      <c r="C170" s="216" t="s">
        <v>477</v>
      </c>
      <c r="D170" s="216" t="s">
        <v>128</v>
      </c>
      <c r="E170" s="217" t="s">
        <v>478</v>
      </c>
      <c r="F170" s="218" t="s">
        <v>479</v>
      </c>
      <c r="G170" s="219" t="s">
        <v>149</v>
      </c>
      <c r="H170" s="220">
        <v>1</v>
      </c>
      <c r="I170" s="221"/>
      <c r="J170" s="222">
        <f>ROUND(I170*H170,2)</f>
        <v>0</v>
      </c>
      <c r="K170" s="223"/>
      <c r="L170" s="41"/>
      <c r="M170" s="231" t="s">
        <v>1</v>
      </c>
      <c r="N170" s="232" t="s">
        <v>43</v>
      </c>
      <c r="O170" s="88"/>
      <c r="P170" s="233">
        <f>O170*H170</f>
        <v>0</v>
      </c>
      <c r="Q170" s="233">
        <v>9.0000000000000006E-05</v>
      </c>
      <c r="R170" s="233">
        <f>Q170*H170</f>
        <v>9.0000000000000006E-05</v>
      </c>
      <c r="S170" s="233">
        <v>0.42499999999999999</v>
      </c>
      <c r="T170" s="234">
        <f>S170*H170</f>
        <v>0.42499999999999999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9" t="s">
        <v>132</v>
      </c>
      <c r="AT170" s="229" t="s">
        <v>128</v>
      </c>
      <c r="AU170" s="229" t="s">
        <v>88</v>
      </c>
      <c r="AY170" s="14" t="s">
        <v>125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4" t="s">
        <v>86</v>
      </c>
      <c r="BK170" s="230">
        <f>ROUND(I170*H170,2)</f>
        <v>0</v>
      </c>
      <c r="BL170" s="14" t="s">
        <v>132</v>
      </c>
      <c r="BM170" s="229" t="s">
        <v>480</v>
      </c>
    </row>
    <row r="171" s="2" customFormat="1" ht="24.15" customHeight="1">
      <c r="A171" s="35"/>
      <c r="B171" s="36"/>
      <c r="C171" s="216" t="s">
        <v>214</v>
      </c>
      <c r="D171" s="216" t="s">
        <v>128</v>
      </c>
      <c r="E171" s="217" t="s">
        <v>481</v>
      </c>
      <c r="F171" s="218" t="s">
        <v>482</v>
      </c>
      <c r="G171" s="219" t="s">
        <v>293</v>
      </c>
      <c r="H171" s="220">
        <v>3</v>
      </c>
      <c r="I171" s="221"/>
      <c r="J171" s="222">
        <f>ROUND(I171*H171,2)</f>
        <v>0</v>
      </c>
      <c r="K171" s="223"/>
      <c r="L171" s="41"/>
      <c r="M171" s="231" t="s">
        <v>1</v>
      </c>
      <c r="N171" s="232" t="s">
        <v>43</v>
      </c>
      <c r="O171" s="88"/>
      <c r="P171" s="233">
        <f>O171*H171</f>
        <v>0</v>
      </c>
      <c r="Q171" s="233">
        <v>0.0025500000000000002</v>
      </c>
      <c r="R171" s="233">
        <f>Q171*H171</f>
        <v>0.0076500000000000005</v>
      </c>
      <c r="S171" s="233">
        <v>0</v>
      </c>
      <c r="T171" s="23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9" t="s">
        <v>132</v>
      </c>
      <c r="AT171" s="229" t="s">
        <v>128</v>
      </c>
      <c r="AU171" s="229" t="s">
        <v>88</v>
      </c>
      <c r="AY171" s="14" t="s">
        <v>125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4" t="s">
        <v>86</v>
      </c>
      <c r="BK171" s="230">
        <f>ROUND(I171*H171,2)</f>
        <v>0</v>
      </c>
      <c r="BL171" s="14" t="s">
        <v>132</v>
      </c>
      <c r="BM171" s="229" t="s">
        <v>483</v>
      </c>
    </row>
    <row r="172" s="2" customFormat="1" ht="16.5" customHeight="1">
      <c r="A172" s="35"/>
      <c r="B172" s="36"/>
      <c r="C172" s="216" t="s">
        <v>221</v>
      </c>
      <c r="D172" s="216" t="s">
        <v>128</v>
      </c>
      <c r="E172" s="217" t="s">
        <v>484</v>
      </c>
      <c r="F172" s="218" t="s">
        <v>485</v>
      </c>
      <c r="G172" s="219" t="s">
        <v>293</v>
      </c>
      <c r="H172" s="220">
        <v>1</v>
      </c>
      <c r="I172" s="221"/>
      <c r="J172" s="222">
        <f>ROUND(I172*H172,2)</f>
        <v>0</v>
      </c>
      <c r="K172" s="223"/>
      <c r="L172" s="41"/>
      <c r="M172" s="231" t="s">
        <v>1</v>
      </c>
      <c r="N172" s="232" t="s">
        <v>43</v>
      </c>
      <c r="O172" s="88"/>
      <c r="P172" s="233">
        <f>O172*H172</f>
        <v>0</v>
      </c>
      <c r="Q172" s="233">
        <v>0.018169999999999999</v>
      </c>
      <c r="R172" s="233">
        <f>Q172*H172</f>
        <v>0.018169999999999999</v>
      </c>
      <c r="S172" s="233">
        <v>0</v>
      </c>
      <c r="T172" s="23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9" t="s">
        <v>132</v>
      </c>
      <c r="AT172" s="229" t="s">
        <v>128</v>
      </c>
      <c r="AU172" s="229" t="s">
        <v>88</v>
      </c>
      <c r="AY172" s="14" t="s">
        <v>125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4" t="s">
        <v>86</v>
      </c>
      <c r="BK172" s="230">
        <f>ROUND(I172*H172,2)</f>
        <v>0</v>
      </c>
      <c r="BL172" s="14" t="s">
        <v>132</v>
      </c>
      <c r="BM172" s="229" t="s">
        <v>486</v>
      </c>
    </row>
    <row r="173" s="2" customFormat="1" ht="16.5" customHeight="1">
      <c r="A173" s="35"/>
      <c r="B173" s="36"/>
      <c r="C173" s="216" t="s">
        <v>7</v>
      </c>
      <c r="D173" s="216" t="s">
        <v>128</v>
      </c>
      <c r="E173" s="217" t="s">
        <v>487</v>
      </c>
      <c r="F173" s="218" t="s">
        <v>488</v>
      </c>
      <c r="G173" s="219" t="s">
        <v>261</v>
      </c>
      <c r="H173" s="220">
        <v>15</v>
      </c>
      <c r="I173" s="221"/>
      <c r="J173" s="222">
        <f>ROUND(I173*H173,2)</f>
        <v>0</v>
      </c>
      <c r="K173" s="223"/>
      <c r="L173" s="41"/>
      <c r="M173" s="231" t="s">
        <v>1</v>
      </c>
      <c r="N173" s="232" t="s">
        <v>43</v>
      </c>
      <c r="O173" s="88"/>
      <c r="P173" s="233">
        <f>O173*H173</f>
        <v>0</v>
      </c>
      <c r="Q173" s="233">
        <v>0.00052999999999999998</v>
      </c>
      <c r="R173" s="233">
        <f>Q173*H173</f>
        <v>0.0079500000000000005</v>
      </c>
      <c r="S173" s="233">
        <v>0</v>
      </c>
      <c r="T173" s="23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9" t="s">
        <v>132</v>
      </c>
      <c r="AT173" s="229" t="s">
        <v>128</v>
      </c>
      <c r="AU173" s="229" t="s">
        <v>88</v>
      </c>
      <c r="AY173" s="14" t="s">
        <v>125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4" t="s">
        <v>86</v>
      </c>
      <c r="BK173" s="230">
        <f>ROUND(I173*H173,2)</f>
        <v>0</v>
      </c>
      <c r="BL173" s="14" t="s">
        <v>132</v>
      </c>
      <c r="BM173" s="229" t="s">
        <v>489</v>
      </c>
    </row>
    <row r="174" s="2" customFormat="1" ht="24.15" customHeight="1">
      <c r="A174" s="35"/>
      <c r="B174" s="36"/>
      <c r="C174" s="216" t="s">
        <v>490</v>
      </c>
      <c r="D174" s="216" t="s">
        <v>128</v>
      </c>
      <c r="E174" s="217" t="s">
        <v>491</v>
      </c>
      <c r="F174" s="218" t="s">
        <v>492</v>
      </c>
      <c r="G174" s="219" t="s">
        <v>149</v>
      </c>
      <c r="H174" s="220">
        <v>4</v>
      </c>
      <c r="I174" s="221"/>
      <c r="J174" s="222">
        <f>ROUND(I174*H174,2)</f>
        <v>0</v>
      </c>
      <c r="K174" s="223"/>
      <c r="L174" s="41"/>
      <c r="M174" s="231" t="s">
        <v>1</v>
      </c>
      <c r="N174" s="232" t="s">
        <v>43</v>
      </c>
      <c r="O174" s="88"/>
      <c r="P174" s="233">
        <f>O174*H174</f>
        <v>0</v>
      </c>
      <c r="Q174" s="233">
        <v>0</v>
      </c>
      <c r="R174" s="233">
        <f>Q174*H174</f>
        <v>0</v>
      </c>
      <c r="S174" s="233">
        <v>0</v>
      </c>
      <c r="T174" s="23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9" t="s">
        <v>132</v>
      </c>
      <c r="AT174" s="229" t="s">
        <v>128</v>
      </c>
      <c r="AU174" s="229" t="s">
        <v>88</v>
      </c>
      <c r="AY174" s="14" t="s">
        <v>125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4" t="s">
        <v>86</v>
      </c>
      <c r="BK174" s="230">
        <f>ROUND(I174*H174,2)</f>
        <v>0</v>
      </c>
      <c r="BL174" s="14" t="s">
        <v>132</v>
      </c>
      <c r="BM174" s="229" t="s">
        <v>493</v>
      </c>
    </row>
    <row r="175" s="2" customFormat="1" ht="16.5" customHeight="1">
      <c r="A175" s="35"/>
      <c r="B175" s="36"/>
      <c r="C175" s="216" t="s">
        <v>331</v>
      </c>
      <c r="D175" s="216" t="s">
        <v>128</v>
      </c>
      <c r="E175" s="217" t="s">
        <v>494</v>
      </c>
      <c r="F175" s="218" t="s">
        <v>495</v>
      </c>
      <c r="G175" s="219" t="s">
        <v>131</v>
      </c>
      <c r="H175" s="220">
        <v>1</v>
      </c>
      <c r="I175" s="221"/>
      <c r="J175" s="222">
        <f>ROUND(I175*H175,2)</f>
        <v>0</v>
      </c>
      <c r="K175" s="223"/>
      <c r="L175" s="41"/>
      <c r="M175" s="231" t="s">
        <v>1</v>
      </c>
      <c r="N175" s="232" t="s">
        <v>43</v>
      </c>
      <c r="O175" s="88"/>
      <c r="P175" s="233">
        <f>O175*H175</f>
        <v>0</v>
      </c>
      <c r="Q175" s="233">
        <v>0.00044000000000000002</v>
      </c>
      <c r="R175" s="233">
        <f>Q175*H175</f>
        <v>0.00044000000000000002</v>
      </c>
      <c r="S175" s="233">
        <v>0</v>
      </c>
      <c r="T175" s="23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9" t="s">
        <v>132</v>
      </c>
      <c r="AT175" s="229" t="s">
        <v>128</v>
      </c>
      <c r="AU175" s="229" t="s">
        <v>88</v>
      </c>
      <c r="AY175" s="14" t="s">
        <v>125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4" t="s">
        <v>86</v>
      </c>
      <c r="BK175" s="230">
        <f>ROUND(I175*H175,2)</f>
        <v>0</v>
      </c>
      <c r="BL175" s="14" t="s">
        <v>132</v>
      </c>
      <c r="BM175" s="229" t="s">
        <v>496</v>
      </c>
    </row>
    <row r="176" s="2" customFormat="1" ht="21.75" customHeight="1">
      <c r="A176" s="35"/>
      <c r="B176" s="36"/>
      <c r="C176" s="216" t="s">
        <v>229</v>
      </c>
      <c r="D176" s="216" t="s">
        <v>128</v>
      </c>
      <c r="E176" s="217" t="s">
        <v>497</v>
      </c>
      <c r="F176" s="218" t="s">
        <v>498</v>
      </c>
      <c r="G176" s="219" t="s">
        <v>198</v>
      </c>
      <c r="H176" s="220">
        <v>1.5389999999999999</v>
      </c>
      <c r="I176" s="221"/>
      <c r="J176" s="222">
        <f>ROUND(I176*H176,2)</f>
        <v>0</v>
      </c>
      <c r="K176" s="223"/>
      <c r="L176" s="41"/>
      <c r="M176" s="231" t="s">
        <v>1</v>
      </c>
      <c r="N176" s="232" t="s">
        <v>43</v>
      </c>
      <c r="O176" s="88"/>
      <c r="P176" s="233">
        <f>O176*H176</f>
        <v>0</v>
      </c>
      <c r="Q176" s="233">
        <v>0</v>
      </c>
      <c r="R176" s="233">
        <f>Q176*H176</f>
        <v>0</v>
      </c>
      <c r="S176" s="233">
        <v>0</v>
      </c>
      <c r="T176" s="23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9" t="s">
        <v>132</v>
      </c>
      <c r="AT176" s="229" t="s">
        <v>128</v>
      </c>
      <c r="AU176" s="229" t="s">
        <v>88</v>
      </c>
      <c r="AY176" s="14" t="s">
        <v>125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4" t="s">
        <v>86</v>
      </c>
      <c r="BK176" s="230">
        <f>ROUND(I176*H176,2)</f>
        <v>0</v>
      </c>
      <c r="BL176" s="14" t="s">
        <v>132</v>
      </c>
      <c r="BM176" s="229" t="s">
        <v>499</v>
      </c>
    </row>
    <row r="177" s="2" customFormat="1" ht="24.15" customHeight="1">
      <c r="A177" s="35"/>
      <c r="B177" s="36"/>
      <c r="C177" s="216" t="s">
        <v>233</v>
      </c>
      <c r="D177" s="216" t="s">
        <v>128</v>
      </c>
      <c r="E177" s="217" t="s">
        <v>500</v>
      </c>
      <c r="F177" s="218" t="s">
        <v>501</v>
      </c>
      <c r="G177" s="219" t="s">
        <v>198</v>
      </c>
      <c r="H177" s="220">
        <v>1.5389999999999999</v>
      </c>
      <c r="I177" s="221"/>
      <c r="J177" s="222">
        <f>ROUND(I177*H177,2)</f>
        <v>0</v>
      </c>
      <c r="K177" s="223"/>
      <c r="L177" s="41"/>
      <c r="M177" s="231" t="s">
        <v>1</v>
      </c>
      <c r="N177" s="232" t="s">
        <v>43</v>
      </c>
      <c r="O177" s="88"/>
      <c r="P177" s="233">
        <f>O177*H177</f>
        <v>0</v>
      </c>
      <c r="Q177" s="233">
        <v>0</v>
      </c>
      <c r="R177" s="233">
        <f>Q177*H177</f>
        <v>0</v>
      </c>
      <c r="S177" s="233">
        <v>0</v>
      </c>
      <c r="T177" s="23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9" t="s">
        <v>132</v>
      </c>
      <c r="AT177" s="229" t="s">
        <v>128</v>
      </c>
      <c r="AU177" s="229" t="s">
        <v>88</v>
      </c>
      <c r="AY177" s="14" t="s">
        <v>125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4" t="s">
        <v>86</v>
      </c>
      <c r="BK177" s="230">
        <f>ROUND(I177*H177,2)</f>
        <v>0</v>
      </c>
      <c r="BL177" s="14" t="s">
        <v>132</v>
      </c>
      <c r="BM177" s="229" t="s">
        <v>502</v>
      </c>
    </row>
    <row r="178" s="12" customFormat="1" ht="22.8" customHeight="1">
      <c r="A178" s="12"/>
      <c r="B178" s="200"/>
      <c r="C178" s="201"/>
      <c r="D178" s="202" t="s">
        <v>77</v>
      </c>
      <c r="E178" s="214" t="s">
        <v>503</v>
      </c>
      <c r="F178" s="214" t="s">
        <v>504</v>
      </c>
      <c r="G178" s="201"/>
      <c r="H178" s="201"/>
      <c r="I178" s="204"/>
      <c r="J178" s="215">
        <f>BK178</f>
        <v>0</v>
      </c>
      <c r="K178" s="201"/>
      <c r="L178" s="206"/>
      <c r="M178" s="207"/>
      <c r="N178" s="208"/>
      <c r="O178" s="208"/>
      <c r="P178" s="209">
        <f>SUM(P179:P187)</f>
        <v>0</v>
      </c>
      <c r="Q178" s="208"/>
      <c r="R178" s="209">
        <f>SUM(R179:R187)</f>
        <v>0.046299999999999994</v>
      </c>
      <c r="S178" s="208"/>
      <c r="T178" s="210">
        <f>SUM(T179:T187)</f>
        <v>0.504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1" t="s">
        <v>88</v>
      </c>
      <c r="AT178" s="212" t="s">
        <v>77</v>
      </c>
      <c r="AU178" s="212" t="s">
        <v>86</v>
      </c>
      <c r="AY178" s="211" t="s">
        <v>125</v>
      </c>
      <c r="BK178" s="213">
        <f>SUM(BK179:BK187)</f>
        <v>0</v>
      </c>
    </row>
    <row r="179" s="2" customFormat="1" ht="16.5" customHeight="1">
      <c r="A179" s="35"/>
      <c r="B179" s="36"/>
      <c r="C179" s="216" t="s">
        <v>505</v>
      </c>
      <c r="D179" s="216" t="s">
        <v>128</v>
      </c>
      <c r="E179" s="217" t="s">
        <v>406</v>
      </c>
      <c r="F179" s="218" t="s">
        <v>506</v>
      </c>
      <c r="G179" s="219" t="s">
        <v>131</v>
      </c>
      <c r="H179" s="220">
        <v>2</v>
      </c>
      <c r="I179" s="221"/>
      <c r="J179" s="222">
        <f>ROUND(I179*H179,2)</f>
        <v>0</v>
      </c>
      <c r="K179" s="223"/>
      <c r="L179" s="41"/>
      <c r="M179" s="231" t="s">
        <v>1</v>
      </c>
      <c r="N179" s="232" t="s">
        <v>43</v>
      </c>
      <c r="O179" s="88"/>
      <c r="P179" s="233">
        <f>O179*H179</f>
        <v>0</v>
      </c>
      <c r="Q179" s="233">
        <v>0</v>
      </c>
      <c r="R179" s="233">
        <f>Q179*H179</f>
        <v>0</v>
      </c>
      <c r="S179" s="233">
        <v>0</v>
      </c>
      <c r="T179" s="23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9" t="s">
        <v>132</v>
      </c>
      <c r="AT179" s="229" t="s">
        <v>128</v>
      </c>
      <c r="AU179" s="229" t="s">
        <v>88</v>
      </c>
      <c r="AY179" s="14" t="s">
        <v>125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4" t="s">
        <v>86</v>
      </c>
      <c r="BK179" s="230">
        <f>ROUND(I179*H179,2)</f>
        <v>0</v>
      </c>
      <c r="BL179" s="14" t="s">
        <v>132</v>
      </c>
      <c r="BM179" s="229" t="s">
        <v>507</v>
      </c>
    </row>
    <row r="180" s="2" customFormat="1" ht="16.5" customHeight="1">
      <c r="A180" s="35"/>
      <c r="B180" s="36"/>
      <c r="C180" s="216" t="s">
        <v>508</v>
      </c>
      <c r="D180" s="216" t="s">
        <v>128</v>
      </c>
      <c r="E180" s="217" t="s">
        <v>509</v>
      </c>
      <c r="F180" s="218" t="s">
        <v>510</v>
      </c>
      <c r="G180" s="219" t="s">
        <v>131</v>
      </c>
      <c r="H180" s="220">
        <v>2</v>
      </c>
      <c r="I180" s="221"/>
      <c r="J180" s="222">
        <f>ROUND(I180*H180,2)</f>
        <v>0</v>
      </c>
      <c r="K180" s="223"/>
      <c r="L180" s="41"/>
      <c r="M180" s="231" t="s">
        <v>1</v>
      </c>
      <c r="N180" s="232" t="s">
        <v>43</v>
      </c>
      <c r="O180" s="88"/>
      <c r="P180" s="233">
        <f>O180*H180</f>
        <v>0</v>
      </c>
      <c r="Q180" s="233">
        <v>0</v>
      </c>
      <c r="R180" s="233">
        <f>Q180*H180</f>
        <v>0</v>
      </c>
      <c r="S180" s="233">
        <v>0</v>
      </c>
      <c r="T180" s="23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9" t="s">
        <v>132</v>
      </c>
      <c r="AT180" s="229" t="s">
        <v>128</v>
      </c>
      <c r="AU180" s="229" t="s">
        <v>88</v>
      </c>
      <c r="AY180" s="14" t="s">
        <v>125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4" t="s">
        <v>86</v>
      </c>
      <c r="BK180" s="230">
        <f>ROUND(I180*H180,2)</f>
        <v>0</v>
      </c>
      <c r="BL180" s="14" t="s">
        <v>132</v>
      </c>
      <c r="BM180" s="229" t="s">
        <v>511</v>
      </c>
    </row>
    <row r="181" s="2" customFormat="1" ht="21.75" customHeight="1">
      <c r="A181" s="35"/>
      <c r="B181" s="36"/>
      <c r="C181" s="216" t="s">
        <v>512</v>
      </c>
      <c r="D181" s="216" t="s">
        <v>128</v>
      </c>
      <c r="E181" s="217" t="s">
        <v>513</v>
      </c>
      <c r="F181" s="218" t="s">
        <v>514</v>
      </c>
      <c r="G181" s="219" t="s">
        <v>131</v>
      </c>
      <c r="H181" s="220">
        <v>2</v>
      </c>
      <c r="I181" s="221"/>
      <c r="J181" s="222">
        <f>ROUND(I181*H181,2)</f>
        <v>0</v>
      </c>
      <c r="K181" s="223"/>
      <c r="L181" s="41"/>
      <c r="M181" s="231" t="s">
        <v>1</v>
      </c>
      <c r="N181" s="232" t="s">
        <v>43</v>
      </c>
      <c r="O181" s="88"/>
      <c r="P181" s="233">
        <f>O181*H181</f>
        <v>0</v>
      </c>
      <c r="Q181" s="233">
        <v>0</v>
      </c>
      <c r="R181" s="233">
        <f>Q181*H181</f>
        <v>0</v>
      </c>
      <c r="S181" s="233">
        <v>0</v>
      </c>
      <c r="T181" s="23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9" t="s">
        <v>132</v>
      </c>
      <c r="AT181" s="229" t="s">
        <v>128</v>
      </c>
      <c r="AU181" s="229" t="s">
        <v>88</v>
      </c>
      <c r="AY181" s="14" t="s">
        <v>125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4" t="s">
        <v>86</v>
      </c>
      <c r="BK181" s="230">
        <f>ROUND(I181*H181,2)</f>
        <v>0</v>
      </c>
      <c r="BL181" s="14" t="s">
        <v>132</v>
      </c>
      <c r="BM181" s="229" t="s">
        <v>515</v>
      </c>
    </row>
    <row r="182" s="2" customFormat="1" ht="16.5" customHeight="1">
      <c r="A182" s="35"/>
      <c r="B182" s="36"/>
      <c r="C182" s="216" t="s">
        <v>225</v>
      </c>
      <c r="D182" s="216" t="s">
        <v>128</v>
      </c>
      <c r="E182" s="217" t="s">
        <v>516</v>
      </c>
      <c r="F182" s="218" t="s">
        <v>517</v>
      </c>
      <c r="G182" s="219" t="s">
        <v>293</v>
      </c>
      <c r="H182" s="220">
        <v>40</v>
      </c>
      <c r="I182" s="221"/>
      <c r="J182" s="222">
        <f>ROUND(I182*H182,2)</f>
        <v>0</v>
      </c>
      <c r="K182" s="223"/>
      <c r="L182" s="41"/>
      <c r="M182" s="231" t="s">
        <v>1</v>
      </c>
      <c r="N182" s="232" t="s">
        <v>43</v>
      </c>
      <c r="O182" s="88"/>
      <c r="P182" s="233">
        <f>O182*H182</f>
        <v>0</v>
      </c>
      <c r="Q182" s="233">
        <v>0.0011199999999999999</v>
      </c>
      <c r="R182" s="233">
        <f>Q182*H182</f>
        <v>0.044799999999999993</v>
      </c>
      <c r="S182" s="233">
        <v>0</v>
      </c>
      <c r="T182" s="23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9" t="s">
        <v>132</v>
      </c>
      <c r="AT182" s="229" t="s">
        <v>128</v>
      </c>
      <c r="AU182" s="229" t="s">
        <v>88</v>
      </c>
      <c r="AY182" s="14" t="s">
        <v>125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4" t="s">
        <v>86</v>
      </c>
      <c r="BK182" s="230">
        <f>ROUND(I182*H182,2)</f>
        <v>0</v>
      </c>
      <c r="BL182" s="14" t="s">
        <v>132</v>
      </c>
      <c r="BM182" s="229" t="s">
        <v>518</v>
      </c>
    </row>
    <row r="183" s="2" customFormat="1" ht="24.15" customHeight="1">
      <c r="A183" s="35"/>
      <c r="B183" s="36"/>
      <c r="C183" s="216" t="s">
        <v>519</v>
      </c>
      <c r="D183" s="216" t="s">
        <v>128</v>
      </c>
      <c r="E183" s="217" t="s">
        <v>520</v>
      </c>
      <c r="F183" s="218" t="s">
        <v>521</v>
      </c>
      <c r="G183" s="219" t="s">
        <v>149</v>
      </c>
      <c r="H183" s="220">
        <v>2</v>
      </c>
      <c r="I183" s="221"/>
      <c r="J183" s="222">
        <f>ROUND(I183*H183,2)</f>
        <v>0</v>
      </c>
      <c r="K183" s="223"/>
      <c r="L183" s="41"/>
      <c r="M183" s="231" t="s">
        <v>1</v>
      </c>
      <c r="N183" s="232" t="s">
        <v>43</v>
      </c>
      <c r="O183" s="88"/>
      <c r="P183" s="233">
        <f>O183*H183</f>
        <v>0</v>
      </c>
      <c r="Q183" s="233">
        <v>0</v>
      </c>
      <c r="R183" s="233">
        <f>Q183*H183</f>
        <v>0</v>
      </c>
      <c r="S183" s="233">
        <v>0.126</v>
      </c>
      <c r="T183" s="234">
        <f>S183*H183</f>
        <v>0.252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9" t="s">
        <v>132</v>
      </c>
      <c r="AT183" s="229" t="s">
        <v>128</v>
      </c>
      <c r="AU183" s="229" t="s">
        <v>88</v>
      </c>
      <c r="AY183" s="14" t="s">
        <v>125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4" t="s">
        <v>86</v>
      </c>
      <c r="BK183" s="230">
        <f>ROUND(I183*H183,2)</f>
        <v>0</v>
      </c>
      <c r="BL183" s="14" t="s">
        <v>132</v>
      </c>
      <c r="BM183" s="229" t="s">
        <v>522</v>
      </c>
    </row>
    <row r="184" s="2" customFormat="1" ht="33" customHeight="1">
      <c r="A184" s="35"/>
      <c r="B184" s="36"/>
      <c r="C184" s="216" t="s">
        <v>523</v>
      </c>
      <c r="D184" s="216" t="s">
        <v>128</v>
      </c>
      <c r="E184" s="217" t="s">
        <v>524</v>
      </c>
      <c r="F184" s="218" t="s">
        <v>525</v>
      </c>
      <c r="G184" s="219" t="s">
        <v>149</v>
      </c>
      <c r="H184" s="220">
        <v>2</v>
      </c>
      <c r="I184" s="221"/>
      <c r="J184" s="222">
        <f>ROUND(I184*H184,2)</f>
        <v>0</v>
      </c>
      <c r="K184" s="223"/>
      <c r="L184" s="41"/>
      <c r="M184" s="231" t="s">
        <v>1</v>
      </c>
      <c r="N184" s="232" t="s">
        <v>43</v>
      </c>
      <c r="O184" s="88"/>
      <c r="P184" s="233">
        <f>O184*H184</f>
        <v>0</v>
      </c>
      <c r="Q184" s="233">
        <v>0</v>
      </c>
      <c r="R184" s="233">
        <f>Q184*H184</f>
        <v>0</v>
      </c>
      <c r="S184" s="233">
        <v>0.126</v>
      </c>
      <c r="T184" s="234">
        <f>S184*H184</f>
        <v>0.252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9" t="s">
        <v>132</v>
      </c>
      <c r="AT184" s="229" t="s">
        <v>128</v>
      </c>
      <c r="AU184" s="229" t="s">
        <v>88</v>
      </c>
      <c r="AY184" s="14" t="s">
        <v>125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4" t="s">
        <v>86</v>
      </c>
      <c r="BK184" s="230">
        <f>ROUND(I184*H184,2)</f>
        <v>0</v>
      </c>
      <c r="BL184" s="14" t="s">
        <v>132</v>
      </c>
      <c r="BM184" s="229" t="s">
        <v>526</v>
      </c>
    </row>
    <row r="185" s="2" customFormat="1" ht="24.15" customHeight="1">
      <c r="A185" s="35"/>
      <c r="B185" s="36"/>
      <c r="C185" s="216" t="s">
        <v>189</v>
      </c>
      <c r="D185" s="216" t="s">
        <v>128</v>
      </c>
      <c r="E185" s="217" t="s">
        <v>527</v>
      </c>
      <c r="F185" s="218" t="s">
        <v>528</v>
      </c>
      <c r="G185" s="219" t="s">
        <v>149</v>
      </c>
      <c r="H185" s="220">
        <v>2</v>
      </c>
      <c r="I185" s="221"/>
      <c r="J185" s="222">
        <f>ROUND(I185*H185,2)</f>
        <v>0</v>
      </c>
      <c r="K185" s="223"/>
      <c r="L185" s="41"/>
      <c r="M185" s="231" t="s">
        <v>1</v>
      </c>
      <c r="N185" s="232" t="s">
        <v>43</v>
      </c>
      <c r="O185" s="88"/>
      <c r="P185" s="233">
        <f>O185*H185</f>
        <v>0</v>
      </c>
      <c r="Q185" s="233">
        <v>0.00075000000000000002</v>
      </c>
      <c r="R185" s="233">
        <f>Q185*H185</f>
        <v>0.0015</v>
      </c>
      <c r="S185" s="233">
        <v>0</v>
      </c>
      <c r="T185" s="23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9" t="s">
        <v>132</v>
      </c>
      <c r="AT185" s="229" t="s">
        <v>128</v>
      </c>
      <c r="AU185" s="229" t="s">
        <v>88</v>
      </c>
      <c r="AY185" s="14" t="s">
        <v>125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4" t="s">
        <v>86</v>
      </c>
      <c r="BK185" s="230">
        <f>ROUND(I185*H185,2)</f>
        <v>0</v>
      </c>
      <c r="BL185" s="14" t="s">
        <v>132</v>
      </c>
      <c r="BM185" s="229" t="s">
        <v>529</v>
      </c>
    </row>
    <row r="186" s="2" customFormat="1" ht="21.75" customHeight="1">
      <c r="A186" s="35"/>
      <c r="B186" s="36"/>
      <c r="C186" s="216" t="s">
        <v>530</v>
      </c>
      <c r="D186" s="216" t="s">
        <v>128</v>
      </c>
      <c r="E186" s="217" t="s">
        <v>531</v>
      </c>
      <c r="F186" s="218" t="s">
        <v>532</v>
      </c>
      <c r="G186" s="219" t="s">
        <v>198</v>
      </c>
      <c r="H186" s="220">
        <v>0.045999999999999999</v>
      </c>
      <c r="I186" s="221"/>
      <c r="J186" s="222">
        <f>ROUND(I186*H186,2)</f>
        <v>0</v>
      </c>
      <c r="K186" s="223"/>
      <c r="L186" s="41"/>
      <c r="M186" s="231" t="s">
        <v>1</v>
      </c>
      <c r="N186" s="232" t="s">
        <v>43</v>
      </c>
      <c r="O186" s="88"/>
      <c r="P186" s="233">
        <f>O186*H186</f>
        <v>0</v>
      </c>
      <c r="Q186" s="233">
        <v>0</v>
      </c>
      <c r="R186" s="233">
        <f>Q186*H186</f>
        <v>0</v>
      </c>
      <c r="S186" s="233">
        <v>0</v>
      </c>
      <c r="T186" s="23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9" t="s">
        <v>132</v>
      </c>
      <c r="AT186" s="229" t="s">
        <v>128</v>
      </c>
      <c r="AU186" s="229" t="s">
        <v>88</v>
      </c>
      <c r="AY186" s="14" t="s">
        <v>125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4" t="s">
        <v>86</v>
      </c>
      <c r="BK186" s="230">
        <f>ROUND(I186*H186,2)</f>
        <v>0</v>
      </c>
      <c r="BL186" s="14" t="s">
        <v>132</v>
      </c>
      <c r="BM186" s="229" t="s">
        <v>533</v>
      </c>
    </row>
    <row r="187" s="2" customFormat="1" ht="24.15" customHeight="1">
      <c r="A187" s="35"/>
      <c r="B187" s="36"/>
      <c r="C187" s="216" t="s">
        <v>534</v>
      </c>
      <c r="D187" s="216" t="s">
        <v>128</v>
      </c>
      <c r="E187" s="217" t="s">
        <v>535</v>
      </c>
      <c r="F187" s="218" t="s">
        <v>536</v>
      </c>
      <c r="G187" s="219" t="s">
        <v>198</v>
      </c>
      <c r="H187" s="220">
        <v>0.045999999999999999</v>
      </c>
      <c r="I187" s="221"/>
      <c r="J187" s="222">
        <f>ROUND(I187*H187,2)</f>
        <v>0</v>
      </c>
      <c r="K187" s="223"/>
      <c r="L187" s="41"/>
      <c r="M187" s="231" t="s">
        <v>1</v>
      </c>
      <c r="N187" s="232" t="s">
        <v>43</v>
      </c>
      <c r="O187" s="88"/>
      <c r="P187" s="233">
        <f>O187*H187</f>
        <v>0</v>
      </c>
      <c r="Q187" s="233">
        <v>0</v>
      </c>
      <c r="R187" s="233">
        <f>Q187*H187</f>
        <v>0</v>
      </c>
      <c r="S187" s="233">
        <v>0</v>
      </c>
      <c r="T187" s="23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9" t="s">
        <v>132</v>
      </c>
      <c r="AT187" s="229" t="s">
        <v>128</v>
      </c>
      <c r="AU187" s="229" t="s">
        <v>88</v>
      </c>
      <c r="AY187" s="14" t="s">
        <v>125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4" t="s">
        <v>86</v>
      </c>
      <c r="BK187" s="230">
        <f>ROUND(I187*H187,2)</f>
        <v>0</v>
      </c>
      <c r="BL187" s="14" t="s">
        <v>132</v>
      </c>
      <c r="BM187" s="229" t="s">
        <v>537</v>
      </c>
    </row>
    <row r="188" s="12" customFormat="1" ht="22.8" customHeight="1">
      <c r="A188" s="12"/>
      <c r="B188" s="200"/>
      <c r="C188" s="201"/>
      <c r="D188" s="202" t="s">
        <v>77</v>
      </c>
      <c r="E188" s="214" t="s">
        <v>538</v>
      </c>
      <c r="F188" s="214" t="s">
        <v>539</v>
      </c>
      <c r="G188" s="201"/>
      <c r="H188" s="201"/>
      <c r="I188" s="204"/>
      <c r="J188" s="215">
        <f>BK188</f>
        <v>0</v>
      </c>
      <c r="K188" s="201"/>
      <c r="L188" s="206"/>
      <c r="M188" s="207"/>
      <c r="N188" s="208"/>
      <c r="O188" s="208"/>
      <c r="P188" s="209">
        <f>SUM(P189:P209)</f>
        <v>0</v>
      </c>
      <c r="Q188" s="208"/>
      <c r="R188" s="209">
        <f>SUM(R189:R209)</f>
        <v>0.83999000000000001</v>
      </c>
      <c r="S188" s="208"/>
      <c r="T188" s="210">
        <f>SUM(T189:T209)</f>
        <v>1.3653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1" t="s">
        <v>88</v>
      </c>
      <c r="AT188" s="212" t="s">
        <v>77</v>
      </c>
      <c r="AU188" s="212" t="s">
        <v>86</v>
      </c>
      <c r="AY188" s="211" t="s">
        <v>125</v>
      </c>
      <c r="BK188" s="213">
        <f>SUM(BK189:BK209)</f>
        <v>0</v>
      </c>
    </row>
    <row r="189" s="2" customFormat="1" ht="24.15" customHeight="1">
      <c r="A189" s="35"/>
      <c r="B189" s="36"/>
      <c r="C189" s="216" t="s">
        <v>540</v>
      </c>
      <c r="D189" s="216" t="s">
        <v>128</v>
      </c>
      <c r="E189" s="217" t="s">
        <v>541</v>
      </c>
      <c r="F189" s="218" t="s">
        <v>542</v>
      </c>
      <c r="G189" s="219" t="s">
        <v>261</v>
      </c>
      <c r="H189" s="220">
        <v>48</v>
      </c>
      <c r="I189" s="221"/>
      <c r="J189" s="222">
        <f>ROUND(I189*H189,2)</f>
        <v>0</v>
      </c>
      <c r="K189" s="223"/>
      <c r="L189" s="41"/>
      <c r="M189" s="231" t="s">
        <v>1</v>
      </c>
      <c r="N189" s="232" t="s">
        <v>43</v>
      </c>
      <c r="O189" s="88"/>
      <c r="P189" s="233">
        <f>O189*H189</f>
        <v>0</v>
      </c>
      <c r="Q189" s="233">
        <v>5.0000000000000002E-05</v>
      </c>
      <c r="R189" s="233">
        <f>Q189*H189</f>
        <v>0.0024000000000000002</v>
      </c>
      <c r="S189" s="233">
        <v>0.0053200000000000001</v>
      </c>
      <c r="T189" s="234">
        <f>S189*H189</f>
        <v>0.25536000000000003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9" t="s">
        <v>132</v>
      </c>
      <c r="AT189" s="229" t="s">
        <v>128</v>
      </c>
      <c r="AU189" s="229" t="s">
        <v>88</v>
      </c>
      <c r="AY189" s="14" t="s">
        <v>125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4" t="s">
        <v>86</v>
      </c>
      <c r="BK189" s="230">
        <f>ROUND(I189*H189,2)</f>
        <v>0</v>
      </c>
      <c r="BL189" s="14" t="s">
        <v>132</v>
      </c>
      <c r="BM189" s="229" t="s">
        <v>543</v>
      </c>
    </row>
    <row r="190" s="2" customFormat="1" ht="24.15" customHeight="1">
      <c r="A190" s="35"/>
      <c r="B190" s="36"/>
      <c r="C190" s="216" t="s">
        <v>544</v>
      </c>
      <c r="D190" s="216" t="s">
        <v>128</v>
      </c>
      <c r="E190" s="217" t="s">
        <v>545</v>
      </c>
      <c r="F190" s="218" t="s">
        <v>546</v>
      </c>
      <c r="G190" s="219" t="s">
        <v>261</v>
      </c>
      <c r="H190" s="220">
        <v>30</v>
      </c>
      <c r="I190" s="221"/>
      <c r="J190" s="222">
        <f>ROUND(I190*H190,2)</f>
        <v>0</v>
      </c>
      <c r="K190" s="223"/>
      <c r="L190" s="41"/>
      <c r="M190" s="231" t="s">
        <v>1</v>
      </c>
      <c r="N190" s="232" t="s">
        <v>43</v>
      </c>
      <c r="O190" s="88"/>
      <c r="P190" s="233">
        <f>O190*H190</f>
        <v>0</v>
      </c>
      <c r="Q190" s="233">
        <v>0.00148</v>
      </c>
      <c r="R190" s="233">
        <f>Q190*H190</f>
        <v>0.044400000000000002</v>
      </c>
      <c r="S190" s="233">
        <v>0</v>
      </c>
      <c r="T190" s="23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9" t="s">
        <v>132</v>
      </c>
      <c r="AT190" s="229" t="s">
        <v>128</v>
      </c>
      <c r="AU190" s="229" t="s">
        <v>88</v>
      </c>
      <c r="AY190" s="14" t="s">
        <v>125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4" t="s">
        <v>86</v>
      </c>
      <c r="BK190" s="230">
        <f>ROUND(I190*H190,2)</f>
        <v>0</v>
      </c>
      <c r="BL190" s="14" t="s">
        <v>132</v>
      </c>
      <c r="BM190" s="229" t="s">
        <v>547</v>
      </c>
    </row>
    <row r="191" s="2" customFormat="1" ht="24.15" customHeight="1">
      <c r="A191" s="35"/>
      <c r="B191" s="36"/>
      <c r="C191" s="216" t="s">
        <v>548</v>
      </c>
      <c r="D191" s="216" t="s">
        <v>128</v>
      </c>
      <c r="E191" s="217" t="s">
        <v>549</v>
      </c>
      <c r="F191" s="218" t="s">
        <v>550</v>
      </c>
      <c r="G191" s="219" t="s">
        <v>261</v>
      </c>
      <c r="H191" s="220">
        <v>7</v>
      </c>
      <c r="I191" s="221"/>
      <c r="J191" s="222">
        <f>ROUND(I191*H191,2)</f>
        <v>0</v>
      </c>
      <c r="K191" s="223"/>
      <c r="L191" s="41"/>
      <c r="M191" s="231" t="s">
        <v>1</v>
      </c>
      <c r="N191" s="232" t="s">
        <v>43</v>
      </c>
      <c r="O191" s="88"/>
      <c r="P191" s="233">
        <f>O191*H191</f>
        <v>0</v>
      </c>
      <c r="Q191" s="233">
        <v>0.0028400000000000001</v>
      </c>
      <c r="R191" s="233">
        <f>Q191*H191</f>
        <v>0.019880000000000002</v>
      </c>
      <c r="S191" s="233">
        <v>0</v>
      </c>
      <c r="T191" s="23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9" t="s">
        <v>132</v>
      </c>
      <c r="AT191" s="229" t="s">
        <v>128</v>
      </c>
      <c r="AU191" s="229" t="s">
        <v>88</v>
      </c>
      <c r="AY191" s="14" t="s">
        <v>125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4" t="s">
        <v>86</v>
      </c>
      <c r="BK191" s="230">
        <f>ROUND(I191*H191,2)</f>
        <v>0</v>
      </c>
      <c r="BL191" s="14" t="s">
        <v>132</v>
      </c>
      <c r="BM191" s="229" t="s">
        <v>551</v>
      </c>
    </row>
    <row r="192" s="2" customFormat="1" ht="24.15" customHeight="1">
      <c r="A192" s="35"/>
      <c r="B192" s="36"/>
      <c r="C192" s="216" t="s">
        <v>552</v>
      </c>
      <c r="D192" s="216" t="s">
        <v>128</v>
      </c>
      <c r="E192" s="217" t="s">
        <v>553</v>
      </c>
      <c r="F192" s="218" t="s">
        <v>554</v>
      </c>
      <c r="G192" s="219" t="s">
        <v>261</v>
      </c>
      <c r="H192" s="220">
        <v>60</v>
      </c>
      <c r="I192" s="221"/>
      <c r="J192" s="222">
        <f>ROUND(I192*H192,2)</f>
        <v>0</v>
      </c>
      <c r="K192" s="223"/>
      <c r="L192" s="41"/>
      <c r="M192" s="231" t="s">
        <v>1</v>
      </c>
      <c r="N192" s="232" t="s">
        <v>43</v>
      </c>
      <c r="O192" s="88"/>
      <c r="P192" s="233">
        <f>O192*H192</f>
        <v>0</v>
      </c>
      <c r="Q192" s="233">
        <v>0.00010000000000000001</v>
      </c>
      <c r="R192" s="233">
        <f>Q192*H192</f>
        <v>0.0060000000000000001</v>
      </c>
      <c r="S192" s="233">
        <v>0.01384</v>
      </c>
      <c r="T192" s="234">
        <f>S192*H192</f>
        <v>0.83040000000000003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9" t="s">
        <v>132</v>
      </c>
      <c r="AT192" s="229" t="s">
        <v>128</v>
      </c>
      <c r="AU192" s="229" t="s">
        <v>88</v>
      </c>
      <c r="AY192" s="14" t="s">
        <v>125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4" t="s">
        <v>86</v>
      </c>
      <c r="BK192" s="230">
        <f>ROUND(I192*H192,2)</f>
        <v>0</v>
      </c>
      <c r="BL192" s="14" t="s">
        <v>132</v>
      </c>
      <c r="BM192" s="229" t="s">
        <v>555</v>
      </c>
    </row>
    <row r="193" s="2" customFormat="1" ht="33" customHeight="1">
      <c r="A193" s="35"/>
      <c r="B193" s="36"/>
      <c r="C193" s="216" t="s">
        <v>556</v>
      </c>
      <c r="D193" s="216" t="s">
        <v>128</v>
      </c>
      <c r="E193" s="217" t="s">
        <v>557</v>
      </c>
      <c r="F193" s="218" t="s">
        <v>558</v>
      </c>
      <c r="G193" s="219" t="s">
        <v>261</v>
      </c>
      <c r="H193" s="220">
        <v>55</v>
      </c>
      <c r="I193" s="221"/>
      <c r="J193" s="222">
        <f>ROUND(I193*H193,2)</f>
        <v>0</v>
      </c>
      <c r="K193" s="223"/>
      <c r="L193" s="41"/>
      <c r="M193" s="231" t="s">
        <v>1</v>
      </c>
      <c r="N193" s="232" t="s">
        <v>43</v>
      </c>
      <c r="O193" s="88"/>
      <c r="P193" s="233">
        <f>O193*H193</f>
        <v>0</v>
      </c>
      <c r="Q193" s="233">
        <v>0.013480000000000001</v>
      </c>
      <c r="R193" s="233">
        <f>Q193*H193</f>
        <v>0.74140000000000006</v>
      </c>
      <c r="S193" s="233">
        <v>0</v>
      </c>
      <c r="T193" s="23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9" t="s">
        <v>132</v>
      </c>
      <c r="AT193" s="229" t="s">
        <v>128</v>
      </c>
      <c r="AU193" s="229" t="s">
        <v>88</v>
      </c>
      <c r="AY193" s="14" t="s">
        <v>125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4" t="s">
        <v>86</v>
      </c>
      <c r="BK193" s="230">
        <f>ROUND(I193*H193,2)</f>
        <v>0</v>
      </c>
      <c r="BL193" s="14" t="s">
        <v>132</v>
      </c>
      <c r="BM193" s="229" t="s">
        <v>559</v>
      </c>
    </row>
    <row r="194" s="2" customFormat="1" ht="33" customHeight="1">
      <c r="A194" s="35"/>
      <c r="B194" s="36"/>
      <c r="C194" s="216" t="s">
        <v>560</v>
      </c>
      <c r="D194" s="216" t="s">
        <v>128</v>
      </c>
      <c r="E194" s="217" t="s">
        <v>561</v>
      </c>
      <c r="F194" s="218" t="s">
        <v>562</v>
      </c>
      <c r="G194" s="219" t="s">
        <v>149</v>
      </c>
      <c r="H194" s="220">
        <v>4</v>
      </c>
      <c r="I194" s="221"/>
      <c r="J194" s="222">
        <f>ROUND(I194*H194,2)</f>
        <v>0</v>
      </c>
      <c r="K194" s="223"/>
      <c r="L194" s="41"/>
      <c r="M194" s="231" t="s">
        <v>1</v>
      </c>
      <c r="N194" s="232" t="s">
        <v>43</v>
      </c>
      <c r="O194" s="88"/>
      <c r="P194" s="233">
        <f>O194*H194</f>
        <v>0</v>
      </c>
      <c r="Q194" s="233">
        <v>0</v>
      </c>
      <c r="R194" s="233">
        <f>Q194*H194</f>
        <v>0</v>
      </c>
      <c r="S194" s="233">
        <v>0</v>
      </c>
      <c r="T194" s="23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9" t="s">
        <v>132</v>
      </c>
      <c r="AT194" s="229" t="s">
        <v>128</v>
      </c>
      <c r="AU194" s="229" t="s">
        <v>88</v>
      </c>
      <c r="AY194" s="14" t="s">
        <v>125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4" t="s">
        <v>86</v>
      </c>
      <c r="BK194" s="230">
        <f>ROUND(I194*H194,2)</f>
        <v>0</v>
      </c>
      <c r="BL194" s="14" t="s">
        <v>132</v>
      </c>
      <c r="BM194" s="229" t="s">
        <v>563</v>
      </c>
    </row>
    <row r="195" s="2" customFormat="1" ht="33" customHeight="1">
      <c r="A195" s="35"/>
      <c r="B195" s="36"/>
      <c r="C195" s="216" t="s">
        <v>564</v>
      </c>
      <c r="D195" s="216" t="s">
        <v>128</v>
      </c>
      <c r="E195" s="217" t="s">
        <v>565</v>
      </c>
      <c r="F195" s="218" t="s">
        <v>566</v>
      </c>
      <c r="G195" s="219" t="s">
        <v>149</v>
      </c>
      <c r="H195" s="220">
        <v>4</v>
      </c>
      <c r="I195" s="221"/>
      <c r="J195" s="222">
        <f>ROUND(I195*H195,2)</f>
        <v>0</v>
      </c>
      <c r="K195" s="223"/>
      <c r="L195" s="41"/>
      <c r="M195" s="231" t="s">
        <v>1</v>
      </c>
      <c r="N195" s="232" t="s">
        <v>43</v>
      </c>
      <c r="O195" s="88"/>
      <c r="P195" s="233">
        <f>O195*H195</f>
        <v>0</v>
      </c>
      <c r="Q195" s="233">
        <v>0.0030400000000000002</v>
      </c>
      <c r="R195" s="233">
        <f>Q195*H195</f>
        <v>0.012160000000000001</v>
      </c>
      <c r="S195" s="233">
        <v>0</v>
      </c>
      <c r="T195" s="23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9" t="s">
        <v>132</v>
      </c>
      <c r="AT195" s="229" t="s">
        <v>128</v>
      </c>
      <c r="AU195" s="229" t="s">
        <v>88</v>
      </c>
      <c r="AY195" s="14" t="s">
        <v>125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4" t="s">
        <v>86</v>
      </c>
      <c r="BK195" s="230">
        <f>ROUND(I195*H195,2)</f>
        <v>0</v>
      </c>
      <c r="BL195" s="14" t="s">
        <v>132</v>
      </c>
      <c r="BM195" s="229" t="s">
        <v>567</v>
      </c>
    </row>
    <row r="196" s="2" customFormat="1" ht="16.5" customHeight="1">
      <c r="A196" s="35"/>
      <c r="B196" s="36"/>
      <c r="C196" s="216" t="s">
        <v>568</v>
      </c>
      <c r="D196" s="216" t="s">
        <v>128</v>
      </c>
      <c r="E196" s="217" t="s">
        <v>569</v>
      </c>
      <c r="F196" s="218" t="s">
        <v>570</v>
      </c>
      <c r="G196" s="219" t="s">
        <v>149</v>
      </c>
      <c r="H196" s="220">
        <v>8</v>
      </c>
      <c r="I196" s="221"/>
      <c r="J196" s="222">
        <f>ROUND(I196*H196,2)</f>
        <v>0</v>
      </c>
      <c r="K196" s="223"/>
      <c r="L196" s="41"/>
      <c r="M196" s="231" t="s">
        <v>1</v>
      </c>
      <c r="N196" s="232" t="s">
        <v>43</v>
      </c>
      <c r="O196" s="88"/>
      <c r="P196" s="233">
        <f>O196*H196</f>
        <v>0</v>
      </c>
      <c r="Q196" s="233">
        <v>4.0000000000000003E-05</v>
      </c>
      <c r="R196" s="233">
        <f>Q196*H196</f>
        <v>0.00032000000000000003</v>
      </c>
      <c r="S196" s="233">
        <v>0.0070499999999999998</v>
      </c>
      <c r="T196" s="234">
        <f>S196*H196</f>
        <v>0.056399999999999999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9" t="s">
        <v>132</v>
      </c>
      <c r="AT196" s="229" t="s">
        <v>128</v>
      </c>
      <c r="AU196" s="229" t="s">
        <v>88</v>
      </c>
      <c r="AY196" s="14" t="s">
        <v>125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4" t="s">
        <v>86</v>
      </c>
      <c r="BK196" s="230">
        <f>ROUND(I196*H196,2)</f>
        <v>0</v>
      </c>
      <c r="BL196" s="14" t="s">
        <v>132</v>
      </c>
      <c r="BM196" s="229" t="s">
        <v>571</v>
      </c>
    </row>
    <row r="197" s="2" customFormat="1" ht="21.75" customHeight="1">
      <c r="A197" s="35"/>
      <c r="B197" s="36"/>
      <c r="C197" s="216" t="s">
        <v>572</v>
      </c>
      <c r="D197" s="216" t="s">
        <v>128</v>
      </c>
      <c r="E197" s="217" t="s">
        <v>573</v>
      </c>
      <c r="F197" s="218" t="s">
        <v>574</v>
      </c>
      <c r="G197" s="219" t="s">
        <v>261</v>
      </c>
      <c r="H197" s="220">
        <v>37</v>
      </c>
      <c r="I197" s="221"/>
      <c r="J197" s="222">
        <f>ROUND(I197*H197,2)</f>
        <v>0</v>
      </c>
      <c r="K197" s="223"/>
      <c r="L197" s="41"/>
      <c r="M197" s="231" t="s">
        <v>1</v>
      </c>
      <c r="N197" s="232" t="s">
        <v>43</v>
      </c>
      <c r="O197" s="88"/>
      <c r="P197" s="233">
        <f>O197*H197</f>
        <v>0</v>
      </c>
      <c r="Q197" s="233">
        <v>0</v>
      </c>
      <c r="R197" s="233">
        <f>Q197*H197</f>
        <v>0</v>
      </c>
      <c r="S197" s="233">
        <v>0</v>
      </c>
      <c r="T197" s="23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9" t="s">
        <v>132</v>
      </c>
      <c r="AT197" s="229" t="s">
        <v>128</v>
      </c>
      <c r="AU197" s="229" t="s">
        <v>88</v>
      </c>
      <c r="AY197" s="14" t="s">
        <v>125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4" t="s">
        <v>86</v>
      </c>
      <c r="BK197" s="230">
        <f>ROUND(I197*H197,2)</f>
        <v>0</v>
      </c>
      <c r="BL197" s="14" t="s">
        <v>132</v>
      </c>
      <c r="BM197" s="229" t="s">
        <v>575</v>
      </c>
    </row>
    <row r="198" s="2" customFormat="1" ht="24.15" customHeight="1">
      <c r="A198" s="35"/>
      <c r="B198" s="36"/>
      <c r="C198" s="216" t="s">
        <v>576</v>
      </c>
      <c r="D198" s="216" t="s">
        <v>128</v>
      </c>
      <c r="E198" s="217" t="s">
        <v>577</v>
      </c>
      <c r="F198" s="218" t="s">
        <v>578</v>
      </c>
      <c r="G198" s="219" t="s">
        <v>261</v>
      </c>
      <c r="H198" s="220">
        <v>55</v>
      </c>
      <c r="I198" s="221"/>
      <c r="J198" s="222">
        <f>ROUND(I198*H198,2)</f>
        <v>0</v>
      </c>
      <c r="K198" s="223"/>
      <c r="L198" s="41"/>
      <c r="M198" s="231" t="s">
        <v>1</v>
      </c>
      <c r="N198" s="232" t="s">
        <v>43</v>
      </c>
      <c r="O198" s="88"/>
      <c r="P198" s="233">
        <f>O198*H198</f>
        <v>0</v>
      </c>
      <c r="Q198" s="233">
        <v>0</v>
      </c>
      <c r="R198" s="233">
        <f>Q198*H198</f>
        <v>0</v>
      </c>
      <c r="S198" s="233">
        <v>0</v>
      </c>
      <c r="T198" s="23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9" t="s">
        <v>132</v>
      </c>
      <c r="AT198" s="229" t="s">
        <v>128</v>
      </c>
      <c r="AU198" s="229" t="s">
        <v>88</v>
      </c>
      <c r="AY198" s="14" t="s">
        <v>125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4" t="s">
        <v>86</v>
      </c>
      <c r="BK198" s="230">
        <f>ROUND(I198*H198,2)</f>
        <v>0</v>
      </c>
      <c r="BL198" s="14" t="s">
        <v>132</v>
      </c>
      <c r="BM198" s="229" t="s">
        <v>579</v>
      </c>
    </row>
    <row r="199" s="2" customFormat="1" ht="33" customHeight="1">
      <c r="A199" s="35"/>
      <c r="B199" s="36"/>
      <c r="C199" s="216" t="s">
        <v>580</v>
      </c>
      <c r="D199" s="216" t="s">
        <v>128</v>
      </c>
      <c r="E199" s="217" t="s">
        <v>581</v>
      </c>
      <c r="F199" s="218" t="s">
        <v>582</v>
      </c>
      <c r="G199" s="219" t="s">
        <v>149</v>
      </c>
      <c r="H199" s="220">
        <v>10</v>
      </c>
      <c r="I199" s="221"/>
      <c r="J199" s="222">
        <f>ROUND(I199*H199,2)</f>
        <v>0</v>
      </c>
      <c r="K199" s="223"/>
      <c r="L199" s="41"/>
      <c r="M199" s="231" t="s">
        <v>1</v>
      </c>
      <c r="N199" s="232" t="s">
        <v>43</v>
      </c>
      <c r="O199" s="88"/>
      <c r="P199" s="233">
        <f>O199*H199</f>
        <v>0</v>
      </c>
      <c r="Q199" s="233">
        <v>0</v>
      </c>
      <c r="R199" s="233">
        <f>Q199*H199</f>
        <v>0</v>
      </c>
      <c r="S199" s="233">
        <v>0.00031</v>
      </c>
      <c r="T199" s="234">
        <f>S199*H199</f>
        <v>0.0030999999999999999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9" t="s">
        <v>132</v>
      </c>
      <c r="AT199" s="229" t="s">
        <v>128</v>
      </c>
      <c r="AU199" s="229" t="s">
        <v>88</v>
      </c>
      <c r="AY199" s="14" t="s">
        <v>125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4" t="s">
        <v>86</v>
      </c>
      <c r="BK199" s="230">
        <f>ROUND(I199*H199,2)</f>
        <v>0</v>
      </c>
      <c r="BL199" s="14" t="s">
        <v>132</v>
      </c>
      <c r="BM199" s="229" t="s">
        <v>583</v>
      </c>
    </row>
    <row r="200" s="2" customFormat="1" ht="33" customHeight="1">
      <c r="A200" s="35"/>
      <c r="B200" s="36"/>
      <c r="C200" s="216" t="s">
        <v>584</v>
      </c>
      <c r="D200" s="216" t="s">
        <v>128</v>
      </c>
      <c r="E200" s="217" t="s">
        <v>585</v>
      </c>
      <c r="F200" s="218" t="s">
        <v>586</v>
      </c>
      <c r="G200" s="219" t="s">
        <v>149</v>
      </c>
      <c r="H200" s="220">
        <v>16</v>
      </c>
      <c r="I200" s="221"/>
      <c r="J200" s="222">
        <f>ROUND(I200*H200,2)</f>
        <v>0</v>
      </c>
      <c r="K200" s="223"/>
      <c r="L200" s="41"/>
      <c r="M200" s="231" t="s">
        <v>1</v>
      </c>
      <c r="N200" s="232" t="s">
        <v>43</v>
      </c>
      <c r="O200" s="88"/>
      <c r="P200" s="233">
        <f>O200*H200</f>
        <v>0</v>
      </c>
      <c r="Q200" s="233">
        <v>0</v>
      </c>
      <c r="R200" s="233">
        <f>Q200*H200</f>
        <v>0</v>
      </c>
      <c r="S200" s="233">
        <v>0.00068000000000000005</v>
      </c>
      <c r="T200" s="234">
        <f>S200*H200</f>
        <v>0.010880000000000001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9" t="s">
        <v>132</v>
      </c>
      <c r="AT200" s="229" t="s">
        <v>128</v>
      </c>
      <c r="AU200" s="229" t="s">
        <v>88</v>
      </c>
      <c r="AY200" s="14" t="s">
        <v>125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4" t="s">
        <v>86</v>
      </c>
      <c r="BK200" s="230">
        <f>ROUND(I200*H200,2)</f>
        <v>0</v>
      </c>
      <c r="BL200" s="14" t="s">
        <v>132</v>
      </c>
      <c r="BM200" s="229" t="s">
        <v>587</v>
      </c>
    </row>
    <row r="201" s="2" customFormat="1" ht="21.75" customHeight="1">
      <c r="A201" s="35"/>
      <c r="B201" s="36"/>
      <c r="C201" s="216" t="s">
        <v>588</v>
      </c>
      <c r="D201" s="216" t="s">
        <v>128</v>
      </c>
      <c r="E201" s="217" t="s">
        <v>589</v>
      </c>
      <c r="F201" s="218" t="s">
        <v>590</v>
      </c>
      <c r="G201" s="219" t="s">
        <v>261</v>
      </c>
      <c r="H201" s="220">
        <v>2</v>
      </c>
      <c r="I201" s="221"/>
      <c r="J201" s="222">
        <f>ROUND(I201*H201,2)</f>
        <v>0</v>
      </c>
      <c r="K201" s="223"/>
      <c r="L201" s="41"/>
      <c r="M201" s="231" t="s">
        <v>1</v>
      </c>
      <c r="N201" s="232" t="s">
        <v>43</v>
      </c>
      <c r="O201" s="88"/>
      <c r="P201" s="233">
        <f>O201*H201</f>
        <v>0</v>
      </c>
      <c r="Q201" s="233">
        <v>0.00050000000000000001</v>
      </c>
      <c r="R201" s="233">
        <f>Q201*H201</f>
        <v>0.001</v>
      </c>
      <c r="S201" s="233">
        <v>0</v>
      </c>
      <c r="T201" s="23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9" t="s">
        <v>132</v>
      </c>
      <c r="AT201" s="229" t="s">
        <v>128</v>
      </c>
      <c r="AU201" s="229" t="s">
        <v>88</v>
      </c>
      <c r="AY201" s="14" t="s">
        <v>125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4" t="s">
        <v>86</v>
      </c>
      <c r="BK201" s="230">
        <f>ROUND(I201*H201,2)</f>
        <v>0</v>
      </c>
      <c r="BL201" s="14" t="s">
        <v>132</v>
      </c>
      <c r="BM201" s="229" t="s">
        <v>591</v>
      </c>
    </row>
    <row r="202" s="2" customFormat="1" ht="33" customHeight="1">
      <c r="A202" s="35"/>
      <c r="B202" s="36"/>
      <c r="C202" s="216" t="s">
        <v>592</v>
      </c>
      <c r="D202" s="216" t="s">
        <v>128</v>
      </c>
      <c r="E202" s="217" t="s">
        <v>593</v>
      </c>
      <c r="F202" s="218" t="s">
        <v>594</v>
      </c>
      <c r="G202" s="219" t="s">
        <v>149</v>
      </c>
      <c r="H202" s="220">
        <v>28</v>
      </c>
      <c r="I202" s="221"/>
      <c r="J202" s="222">
        <f>ROUND(I202*H202,2)</f>
        <v>0</v>
      </c>
      <c r="K202" s="223"/>
      <c r="L202" s="41"/>
      <c r="M202" s="231" t="s">
        <v>1</v>
      </c>
      <c r="N202" s="232" t="s">
        <v>43</v>
      </c>
      <c r="O202" s="88"/>
      <c r="P202" s="233">
        <f>O202*H202</f>
        <v>0</v>
      </c>
      <c r="Q202" s="233">
        <v>3.0000000000000001E-05</v>
      </c>
      <c r="R202" s="233">
        <f>Q202*H202</f>
        <v>0.00084000000000000003</v>
      </c>
      <c r="S202" s="233">
        <v>0.0074700000000000001</v>
      </c>
      <c r="T202" s="234">
        <f>S202*H202</f>
        <v>0.20916000000000001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9" t="s">
        <v>132</v>
      </c>
      <c r="AT202" s="229" t="s">
        <v>128</v>
      </c>
      <c r="AU202" s="229" t="s">
        <v>88</v>
      </c>
      <c r="AY202" s="14" t="s">
        <v>125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4" t="s">
        <v>86</v>
      </c>
      <c r="BK202" s="230">
        <f>ROUND(I202*H202,2)</f>
        <v>0</v>
      </c>
      <c r="BL202" s="14" t="s">
        <v>132</v>
      </c>
      <c r="BM202" s="229" t="s">
        <v>595</v>
      </c>
    </row>
    <row r="203" s="2" customFormat="1" ht="24.15" customHeight="1">
      <c r="A203" s="35"/>
      <c r="B203" s="36"/>
      <c r="C203" s="216" t="s">
        <v>596</v>
      </c>
      <c r="D203" s="216" t="s">
        <v>128</v>
      </c>
      <c r="E203" s="217" t="s">
        <v>597</v>
      </c>
      <c r="F203" s="218" t="s">
        <v>598</v>
      </c>
      <c r="G203" s="219" t="s">
        <v>261</v>
      </c>
      <c r="H203" s="220">
        <v>15</v>
      </c>
      <c r="I203" s="221"/>
      <c r="J203" s="222">
        <f>ROUND(I203*H203,2)</f>
        <v>0</v>
      </c>
      <c r="K203" s="223"/>
      <c r="L203" s="41"/>
      <c r="M203" s="231" t="s">
        <v>1</v>
      </c>
      <c r="N203" s="232" t="s">
        <v>43</v>
      </c>
      <c r="O203" s="88"/>
      <c r="P203" s="233">
        <f>O203*H203</f>
        <v>0</v>
      </c>
      <c r="Q203" s="233">
        <v>0.00046000000000000001</v>
      </c>
      <c r="R203" s="233">
        <f>Q203*H203</f>
        <v>0.0068999999999999999</v>
      </c>
      <c r="S203" s="233">
        <v>0</v>
      </c>
      <c r="T203" s="23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9" t="s">
        <v>132</v>
      </c>
      <c r="AT203" s="229" t="s">
        <v>128</v>
      </c>
      <c r="AU203" s="229" t="s">
        <v>88</v>
      </c>
      <c r="AY203" s="14" t="s">
        <v>125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4" t="s">
        <v>86</v>
      </c>
      <c r="BK203" s="230">
        <f>ROUND(I203*H203,2)</f>
        <v>0</v>
      </c>
      <c r="BL203" s="14" t="s">
        <v>132</v>
      </c>
      <c r="BM203" s="229" t="s">
        <v>599</v>
      </c>
    </row>
    <row r="204" s="2" customFormat="1" ht="24.15" customHeight="1">
      <c r="A204" s="35"/>
      <c r="B204" s="36"/>
      <c r="C204" s="216" t="s">
        <v>600</v>
      </c>
      <c r="D204" s="216" t="s">
        <v>128</v>
      </c>
      <c r="E204" s="217" t="s">
        <v>601</v>
      </c>
      <c r="F204" s="218" t="s">
        <v>602</v>
      </c>
      <c r="G204" s="219" t="s">
        <v>149</v>
      </c>
      <c r="H204" s="220">
        <v>1</v>
      </c>
      <c r="I204" s="221"/>
      <c r="J204" s="222">
        <f>ROUND(I204*H204,2)</f>
        <v>0</v>
      </c>
      <c r="K204" s="223"/>
      <c r="L204" s="41"/>
      <c r="M204" s="231" t="s">
        <v>1</v>
      </c>
      <c r="N204" s="232" t="s">
        <v>43</v>
      </c>
      <c r="O204" s="88"/>
      <c r="P204" s="233">
        <f>O204*H204</f>
        <v>0</v>
      </c>
      <c r="Q204" s="233">
        <v>1.0000000000000001E-05</v>
      </c>
      <c r="R204" s="233">
        <f>Q204*H204</f>
        <v>1.0000000000000001E-05</v>
      </c>
      <c r="S204" s="233">
        <v>0</v>
      </c>
      <c r="T204" s="23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9" t="s">
        <v>132</v>
      </c>
      <c r="AT204" s="229" t="s">
        <v>128</v>
      </c>
      <c r="AU204" s="229" t="s">
        <v>88</v>
      </c>
      <c r="AY204" s="14" t="s">
        <v>125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4" t="s">
        <v>86</v>
      </c>
      <c r="BK204" s="230">
        <f>ROUND(I204*H204,2)</f>
        <v>0</v>
      </c>
      <c r="BL204" s="14" t="s">
        <v>132</v>
      </c>
      <c r="BM204" s="229" t="s">
        <v>603</v>
      </c>
    </row>
    <row r="205" s="2" customFormat="1" ht="16.5" customHeight="1">
      <c r="A205" s="35"/>
      <c r="B205" s="36"/>
      <c r="C205" s="216" t="s">
        <v>604</v>
      </c>
      <c r="D205" s="216" t="s">
        <v>128</v>
      </c>
      <c r="E205" s="217" t="s">
        <v>605</v>
      </c>
      <c r="F205" s="218" t="s">
        <v>606</v>
      </c>
      <c r="G205" s="219" t="s">
        <v>261</v>
      </c>
      <c r="H205" s="220">
        <v>15</v>
      </c>
      <c r="I205" s="221"/>
      <c r="J205" s="222">
        <f>ROUND(I205*H205,2)</f>
        <v>0</v>
      </c>
      <c r="K205" s="223"/>
      <c r="L205" s="41"/>
      <c r="M205" s="231" t="s">
        <v>1</v>
      </c>
      <c r="N205" s="232" t="s">
        <v>43</v>
      </c>
      <c r="O205" s="88"/>
      <c r="P205" s="233">
        <f>O205*H205</f>
        <v>0</v>
      </c>
      <c r="Q205" s="233">
        <v>0</v>
      </c>
      <c r="R205" s="233">
        <f>Q205*H205</f>
        <v>0</v>
      </c>
      <c r="S205" s="233">
        <v>0</v>
      </c>
      <c r="T205" s="23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9" t="s">
        <v>132</v>
      </c>
      <c r="AT205" s="229" t="s">
        <v>128</v>
      </c>
      <c r="AU205" s="229" t="s">
        <v>88</v>
      </c>
      <c r="AY205" s="14" t="s">
        <v>125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4" t="s">
        <v>86</v>
      </c>
      <c r="BK205" s="230">
        <f>ROUND(I205*H205,2)</f>
        <v>0</v>
      </c>
      <c r="BL205" s="14" t="s">
        <v>132</v>
      </c>
      <c r="BM205" s="229" t="s">
        <v>607</v>
      </c>
    </row>
    <row r="206" s="2" customFormat="1" ht="33" customHeight="1">
      <c r="A206" s="35"/>
      <c r="B206" s="36"/>
      <c r="C206" s="216" t="s">
        <v>608</v>
      </c>
      <c r="D206" s="216" t="s">
        <v>128</v>
      </c>
      <c r="E206" s="217" t="s">
        <v>609</v>
      </c>
      <c r="F206" s="218" t="s">
        <v>610</v>
      </c>
      <c r="G206" s="219" t="s">
        <v>261</v>
      </c>
      <c r="H206" s="220">
        <v>25</v>
      </c>
      <c r="I206" s="221"/>
      <c r="J206" s="222">
        <f>ROUND(I206*H206,2)</f>
        <v>0</v>
      </c>
      <c r="K206" s="223"/>
      <c r="L206" s="41"/>
      <c r="M206" s="231" t="s">
        <v>1</v>
      </c>
      <c r="N206" s="232" t="s">
        <v>43</v>
      </c>
      <c r="O206" s="88"/>
      <c r="P206" s="233">
        <f>O206*H206</f>
        <v>0</v>
      </c>
      <c r="Q206" s="233">
        <v>0.00012</v>
      </c>
      <c r="R206" s="233">
        <f>Q206*H206</f>
        <v>0.0030000000000000001</v>
      </c>
      <c r="S206" s="233">
        <v>0</v>
      </c>
      <c r="T206" s="23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9" t="s">
        <v>132</v>
      </c>
      <c r="AT206" s="229" t="s">
        <v>128</v>
      </c>
      <c r="AU206" s="229" t="s">
        <v>88</v>
      </c>
      <c r="AY206" s="14" t="s">
        <v>125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4" t="s">
        <v>86</v>
      </c>
      <c r="BK206" s="230">
        <f>ROUND(I206*H206,2)</f>
        <v>0</v>
      </c>
      <c r="BL206" s="14" t="s">
        <v>132</v>
      </c>
      <c r="BM206" s="229" t="s">
        <v>611</v>
      </c>
    </row>
    <row r="207" s="2" customFormat="1" ht="37.8" customHeight="1">
      <c r="A207" s="35"/>
      <c r="B207" s="36"/>
      <c r="C207" s="216" t="s">
        <v>612</v>
      </c>
      <c r="D207" s="216" t="s">
        <v>128</v>
      </c>
      <c r="E207" s="217" t="s">
        <v>613</v>
      </c>
      <c r="F207" s="218" t="s">
        <v>614</v>
      </c>
      <c r="G207" s="219" t="s">
        <v>261</v>
      </c>
      <c r="H207" s="220">
        <v>7</v>
      </c>
      <c r="I207" s="221"/>
      <c r="J207" s="222">
        <f>ROUND(I207*H207,2)</f>
        <v>0</v>
      </c>
      <c r="K207" s="223"/>
      <c r="L207" s="41"/>
      <c r="M207" s="231" t="s">
        <v>1</v>
      </c>
      <c r="N207" s="232" t="s">
        <v>43</v>
      </c>
      <c r="O207" s="88"/>
      <c r="P207" s="233">
        <f>O207*H207</f>
        <v>0</v>
      </c>
      <c r="Q207" s="233">
        <v>0.00024000000000000001</v>
      </c>
      <c r="R207" s="233">
        <f>Q207*H207</f>
        <v>0.0016800000000000001</v>
      </c>
      <c r="S207" s="233">
        <v>0</v>
      </c>
      <c r="T207" s="23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9" t="s">
        <v>132</v>
      </c>
      <c r="AT207" s="229" t="s">
        <v>128</v>
      </c>
      <c r="AU207" s="229" t="s">
        <v>88</v>
      </c>
      <c r="AY207" s="14" t="s">
        <v>125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4" t="s">
        <v>86</v>
      </c>
      <c r="BK207" s="230">
        <f>ROUND(I207*H207,2)</f>
        <v>0</v>
      </c>
      <c r="BL207" s="14" t="s">
        <v>132</v>
      </c>
      <c r="BM207" s="229" t="s">
        <v>615</v>
      </c>
    </row>
    <row r="208" s="2" customFormat="1" ht="24.15" customHeight="1">
      <c r="A208" s="35"/>
      <c r="B208" s="36"/>
      <c r="C208" s="216" t="s">
        <v>616</v>
      </c>
      <c r="D208" s="216" t="s">
        <v>128</v>
      </c>
      <c r="E208" s="217" t="s">
        <v>617</v>
      </c>
      <c r="F208" s="218" t="s">
        <v>618</v>
      </c>
      <c r="G208" s="219" t="s">
        <v>198</v>
      </c>
      <c r="H208" s="220">
        <v>0.83999999999999997</v>
      </c>
      <c r="I208" s="221"/>
      <c r="J208" s="222">
        <f>ROUND(I208*H208,2)</f>
        <v>0</v>
      </c>
      <c r="K208" s="223"/>
      <c r="L208" s="41"/>
      <c r="M208" s="231" t="s">
        <v>1</v>
      </c>
      <c r="N208" s="232" t="s">
        <v>43</v>
      </c>
      <c r="O208" s="88"/>
      <c r="P208" s="233">
        <f>O208*H208</f>
        <v>0</v>
      </c>
      <c r="Q208" s="233">
        <v>0</v>
      </c>
      <c r="R208" s="233">
        <f>Q208*H208</f>
        <v>0</v>
      </c>
      <c r="S208" s="233">
        <v>0</v>
      </c>
      <c r="T208" s="23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9" t="s">
        <v>132</v>
      </c>
      <c r="AT208" s="229" t="s">
        <v>128</v>
      </c>
      <c r="AU208" s="229" t="s">
        <v>88</v>
      </c>
      <c r="AY208" s="14" t="s">
        <v>125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4" t="s">
        <v>86</v>
      </c>
      <c r="BK208" s="230">
        <f>ROUND(I208*H208,2)</f>
        <v>0</v>
      </c>
      <c r="BL208" s="14" t="s">
        <v>132</v>
      </c>
      <c r="BM208" s="229" t="s">
        <v>619</v>
      </c>
    </row>
    <row r="209" s="2" customFormat="1" ht="24.15" customHeight="1">
      <c r="A209" s="35"/>
      <c r="B209" s="36"/>
      <c r="C209" s="216" t="s">
        <v>620</v>
      </c>
      <c r="D209" s="216" t="s">
        <v>128</v>
      </c>
      <c r="E209" s="217" t="s">
        <v>621</v>
      </c>
      <c r="F209" s="218" t="s">
        <v>622</v>
      </c>
      <c r="G209" s="219" t="s">
        <v>198</v>
      </c>
      <c r="H209" s="220">
        <v>0.83999999999999997</v>
      </c>
      <c r="I209" s="221"/>
      <c r="J209" s="222">
        <f>ROUND(I209*H209,2)</f>
        <v>0</v>
      </c>
      <c r="K209" s="223"/>
      <c r="L209" s="41"/>
      <c r="M209" s="231" t="s">
        <v>1</v>
      </c>
      <c r="N209" s="232" t="s">
        <v>43</v>
      </c>
      <c r="O209" s="88"/>
      <c r="P209" s="233">
        <f>O209*H209</f>
        <v>0</v>
      </c>
      <c r="Q209" s="233">
        <v>0</v>
      </c>
      <c r="R209" s="233">
        <f>Q209*H209</f>
        <v>0</v>
      </c>
      <c r="S209" s="233">
        <v>0</v>
      </c>
      <c r="T209" s="23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9" t="s">
        <v>132</v>
      </c>
      <c r="AT209" s="229" t="s">
        <v>128</v>
      </c>
      <c r="AU209" s="229" t="s">
        <v>88</v>
      </c>
      <c r="AY209" s="14" t="s">
        <v>125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4" t="s">
        <v>86</v>
      </c>
      <c r="BK209" s="230">
        <f>ROUND(I209*H209,2)</f>
        <v>0</v>
      </c>
      <c r="BL209" s="14" t="s">
        <v>132</v>
      </c>
      <c r="BM209" s="229" t="s">
        <v>623</v>
      </c>
    </row>
    <row r="210" s="12" customFormat="1" ht="22.8" customHeight="1">
      <c r="A210" s="12"/>
      <c r="B210" s="200"/>
      <c r="C210" s="201"/>
      <c r="D210" s="202" t="s">
        <v>77</v>
      </c>
      <c r="E210" s="214" t="s">
        <v>624</v>
      </c>
      <c r="F210" s="214" t="s">
        <v>625</v>
      </c>
      <c r="G210" s="201"/>
      <c r="H210" s="201"/>
      <c r="I210" s="204"/>
      <c r="J210" s="215">
        <f>BK210</f>
        <v>0</v>
      </c>
      <c r="K210" s="201"/>
      <c r="L210" s="206"/>
      <c r="M210" s="207"/>
      <c r="N210" s="208"/>
      <c r="O210" s="208"/>
      <c r="P210" s="209">
        <f>SUM(P211:P231)</f>
        <v>0</v>
      </c>
      <c r="Q210" s="208"/>
      <c r="R210" s="209">
        <f>SUM(R211:R231)</f>
        <v>0.17926999999999999</v>
      </c>
      <c r="S210" s="208"/>
      <c r="T210" s="210">
        <f>SUM(T211:T231)</f>
        <v>0.18901999999999999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1" t="s">
        <v>88</v>
      </c>
      <c r="AT210" s="212" t="s">
        <v>77</v>
      </c>
      <c r="AU210" s="212" t="s">
        <v>86</v>
      </c>
      <c r="AY210" s="211" t="s">
        <v>125</v>
      </c>
      <c r="BK210" s="213">
        <f>SUM(BK211:BK231)</f>
        <v>0</v>
      </c>
    </row>
    <row r="211" s="2" customFormat="1" ht="24.15" customHeight="1">
      <c r="A211" s="35"/>
      <c r="B211" s="36"/>
      <c r="C211" s="216" t="s">
        <v>626</v>
      </c>
      <c r="D211" s="216" t="s">
        <v>128</v>
      </c>
      <c r="E211" s="217" t="s">
        <v>627</v>
      </c>
      <c r="F211" s="218" t="s">
        <v>628</v>
      </c>
      <c r="G211" s="219" t="s">
        <v>149</v>
      </c>
      <c r="H211" s="220">
        <v>3</v>
      </c>
      <c r="I211" s="221"/>
      <c r="J211" s="222">
        <f>ROUND(I211*H211,2)</f>
        <v>0</v>
      </c>
      <c r="K211" s="223"/>
      <c r="L211" s="41"/>
      <c r="M211" s="231" t="s">
        <v>1</v>
      </c>
      <c r="N211" s="232" t="s">
        <v>43</v>
      </c>
      <c r="O211" s="88"/>
      <c r="P211" s="233">
        <f>O211*H211</f>
        <v>0</v>
      </c>
      <c r="Q211" s="233">
        <v>2.0000000000000002E-05</v>
      </c>
      <c r="R211" s="233">
        <f>Q211*H211</f>
        <v>6.0000000000000008E-05</v>
      </c>
      <c r="S211" s="233">
        <v>0.039</v>
      </c>
      <c r="T211" s="234">
        <f>S211*H211</f>
        <v>0.11699999999999999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9" t="s">
        <v>132</v>
      </c>
      <c r="AT211" s="229" t="s">
        <v>128</v>
      </c>
      <c r="AU211" s="229" t="s">
        <v>88</v>
      </c>
      <c r="AY211" s="14" t="s">
        <v>125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4" t="s">
        <v>86</v>
      </c>
      <c r="BK211" s="230">
        <f>ROUND(I211*H211,2)</f>
        <v>0</v>
      </c>
      <c r="BL211" s="14" t="s">
        <v>132</v>
      </c>
      <c r="BM211" s="229" t="s">
        <v>629</v>
      </c>
    </row>
    <row r="212" s="2" customFormat="1" ht="24.15" customHeight="1">
      <c r="A212" s="35"/>
      <c r="B212" s="36"/>
      <c r="C212" s="216" t="s">
        <v>630</v>
      </c>
      <c r="D212" s="216" t="s">
        <v>128</v>
      </c>
      <c r="E212" s="217" t="s">
        <v>631</v>
      </c>
      <c r="F212" s="218" t="s">
        <v>632</v>
      </c>
      <c r="G212" s="219" t="s">
        <v>293</v>
      </c>
      <c r="H212" s="220">
        <v>3</v>
      </c>
      <c r="I212" s="221"/>
      <c r="J212" s="222">
        <f>ROUND(I212*H212,2)</f>
        <v>0</v>
      </c>
      <c r="K212" s="223"/>
      <c r="L212" s="41"/>
      <c r="M212" s="231" t="s">
        <v>1</v>
      </c>
      <c r="N212" s="232" t="s">
        <v>43</v>
      </c>
      <c r="O212" s="88"/>
      <c r="P212" s="233">
        <f>O212*H212</f>
        <v>0</v>
      </c>
      <c r="Q212" s="233">
        <v>0.01362</v>
      </c>
      <c r="R212" s="233">
        <f>Q212*H212</f>
        <v>0.04086</v>
      </c>
      <c r="S212" s="233">
        <v>0</v>
      </c>
      <c r="T212" s="23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9" t="s">
        <v>132</v>
      </c>
      <c r="AT212" s="229" t="s">
        <v>128</v>
      </c>
      <c r="AU212" s="229" t="s">
        <v>88</v>
      </c>
      <c r="AY212" s="14" t="s">
        <v>125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4" t="s">
        <v>86</v>
      </c>
      <c r="BK212" s="230">
        <f>ROUND(I212*H212,2)</f>
        <v>0</v>
      </c>
      <c r="BL212" s="14" t="s">
        <v>132</v>
      </c>
      <c r="BM212" s="229" t="s">
        <v>633</v>
      </c>
    </row>
    <row r="213" s="2" customFormat="1" ht="16.5" customHeight="1">
      <c r="A213" s="35"/>
      <c r="B213" s="36"/>
      <c r="C213" s="216" t="s">
        <v>634</v>
      </c>
      <c r="D213" s="216" t="s">
        <v>128</v>
      </c>
      <c r="E213" s="217" t="s">
        <v>635</v>
      </c>
      <c r="F213" s="218" t="s">
        <v>636</v>
      </c>
      <c r="G213" s="219" t="s">
        <v>293</v>
      </c>
      <c r="H213" s="220">
        <v>5</v>
      </c>
      <c r="I213" s="221"/>
      <c r="J213" s="222">
        <f>ROUND(I213*H213,2)</f>
        <v>0</v>
      </c>
      <c r="K213" s="223"/>
      <c r="L213" s="41"/>
      <c r="M213" s="231" t="s">
        <v>1</v>
      </c>
      <c r="N213" s="232" t="s">
        <v>43</v>
      </c>
      <c r="O213" s="88"/>
      <c r="P213" s="233">
        <f>O213*H213</f>
        <v>0</v>
      </c>
      <c r="Q213" s="233">
        <v>0.011679999999999999</v>
      </c>
      <c r="R213" s="233">
        <f>Q213*H213</f>
        <v>0.058399999999999994</v>
      </c>
      <c r="S213" s="233">
        <v>0</v>
      </c>
      <c r="T213" s="23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9" t="s">
        <v>132</v>
      </c>
      <c r="AT213" s="229" t="s">
        <v>128</v>
      </c>
      <c r="AU213" s="229" t="s">
        <v>88</v>
      </c>
      <c r="AY213" s="14" t="s">
        <v>125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4" t="s">
        <v>86</v>
      </c>
      <c r="BK213" s="230">
        <f>ROUND(I213*H213,2)</f>
        <v>0</v>
      </c>
      <c r="BL213" s="14" t="s">
        <v>132</v>
      </c>
      <c r="BM213" s="229" t="s">
        <v>637</v>
      </c>
    </row>
    <row r="214" s="2" customFormat="1" ht="21.75" customHeight="1">
      <c r="A214" s="35"/>
      <c r="B214" s="36"/>
      <c r="C214" s="216" t="s">
        <v>638</v>
      </c>
      <c r="D214" s="216" t="s">
        <v>128</v>
      </c>
      <c r="E214" s="217" t="s">
        <v>639</v>
      </c>
      <c r="F214" s="218" t="s">
        <v>640</v>
      </c>
      <c r="G214" s="219" t="s">
        <v>149</v>
      </c>
      <c r="H214" s="220">
        <v>4</v>
      </c>
      <c r="I214" s="221"/>
      <c r="J214" s="222">
        <f>ROUND(I214*H214,2)</f>
        <v>0</v>
      </c>
      <c r="K214" s="223"/>
      <c r="L214" s="41"/>
      <c r="M214" s="231" t="s">
        <v>1</v>
      </c>
      <c r="N214" s="232" t="s">
        <v>43</v>
      </c>
      <c r="O214" s="88"/>
      <c r="P214" s="233">
        <f>O214*H214</f>
        <v>0</v>
      </c>
      <c r="Q214" s="233">
        <v>2.0000000000000002E-05</v>
      </c>
      <c r="R214" s="233">
        <f>Q214*H214</f>
        <v>8.0000000000000007E-05</v>
      </c>
      <c r="S214" s="233">
        <v>0</v>
      </c>
      <c r="T214" s="23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9" t="s">
        <v>132</v>
      </c>
      <c r="AT214" s="229" t="s">
        <v>128</v>
      </c>
      <c r="AU214" s="229" t="s">
        <v>88</v>
      </c>
      <c r="AY214" s="14" t="s">
        <v>125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4" t="s">
        <v>86</v>
      </c>
      <c r="BK214" s="230">
        <f>ROUND(I214*H214,2)</f>
        <v>0</v>
      </c>
      <c r="BL214" s="14" t="s">
        <v>132</v>
      </c>
      <c r="BM214" s="229" t="s">
        <v>641</v>
      </c>
    </row>
    <row r="215" s="2" customFormat="1" ht="24.15" customHeight="1">
      <c r="A215" s="35"/>
      <c r="B215" s="36"/>
      <c r="C215" s="216" t="s">
        <v>642</v>
      </c>
      <c r="D215" s="216" t="s">
        <v>128</v>
      </c>
      <c r="E215" s="217" t="s">
        <v>643</v>
      </c>
      <c r="F215" s="218" t="s">
        <v>644</v>
      </c>
      <c r="G215" s="219" t="s">
        <v>293</v>
      </c>
      <c r="H215" s="220">
        <v>3</v>
      </c>
      <c r="I215" s="221"/>
      <c r="J215" s="222">
        <f>ROUND(I215*H215,2)</f>
        <v>0</v>
      </c>
      <c r="K215" s="223"/>
      <c r="L215" s="41"/>
      <c r="M215" s="231" t="s">
        <v>1</v>
      </c>
      <c r="N215" s="232" t="s">
        <v>43</v>
      </c>
      <c r="O215" s="88"/>
      <c r="P215" s="233">
        <f>O215*H215</f>
        <v>0</v>
      </c>
      <c r="Q215" s="233">
        <v>0.017489999999999999</v>
      </c>
      <c r="R215" s="233">
        <f>Q215*H215</f>
        <v>0.052469999999999996</v>
      </c>
      <c r="S215" s="233">
        <v>0</v>
      </c>
      <c r="T215" s="23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9" t="s">
        <v>132</v>
      </c>
      <c r="AT215" s="229" t="s">
        <v>128</v>
      </c>
      <c r="AU215" s="229" t="s">
        <v>88</v>
      </c>
      <c r="AY215" s="14" t="s">
        <v>125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4" t="s">
        <v>86</v>
      </c>
      <c r="BK215" s="230">
        <f>ROUND(I215*H215,2)</f>
        <v>0</v>
      </c>
      <c r="BL215" s="14" t="s">
        <v>132</v>
      </c>
      <c r="BM215" s="229" t="s">
        <v>645</v>
      </c>
    </row>
    <row r="216" s="2" customFormat="1" ht="24.15" customHeight="1">
      <c r="A216" s="35"/>
      <c r="B216" s="36"/>
      <c r="C216" s="216" t="s">
        <v>646</v>
      </c>
      <c r="D216" s="216" t="s">
        <v>128</v>
      </c>
      <c r="E216" s="217" t="s">
        <v>647</v>
      </c>
      <c r="F216" s="218" t="s">
        <v>648</v>
      </c>
      <c r="G216" s="219" t="s">
        <v>149</v>
      </c>
      <c r="H216" s="220">
        <v>18</v>
      </c>
      <c r="I216" s="221"/>
      <c r="J216" s="222">
        <f>ROUND(I216*H216,2)</f>
        <v>0</v>
      </c>
      <c r="K216" s="223"/>
      <c r="L216" s="41"/>
      <c r="M216" s="231" t="s">
        <v>1</v>
      </c>
      <c r="N216" s="232" t="s">
        <v>43</v>
      </c>
      <c r="O216" s="88"/>
      <c r="P216" s="233">
        <f>O216*H216</f>
        <v>0</v>
      </c>
      <c r="Q216" s="233">
        <v>0.00017000000000000001</v>
      </c>
      <c r="R216" s="233">
        <f>Q216*H216</f>
        <v>0.0030600000000000002</v>
      </c>
      <c r="S216" s="233">
        <v>0.0022000000000000001</v>
      </c>
      <c r="T216" s="234">
        <f>S216*H216</f>
        <v>0.039600000000000003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9" t="s">
        <v>132</v>
      </c>
      <c r="AT216" s="229" t="s">
        <v>128</v>
      </c>
      <c r="AU216" s="229" t="s">
        <v>88</v>
      </c>
      <c r="AY216" s="14" t="s">
        <v>125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4" t="s">
        <v>86</v>
      </c>
      <c r="BK216" s="230">
        <f>ROUND(I216*H216,2)</f>
        <v>0</v>
      </c>
      <c r="BL216" s="14" t="s">
        <v>132</v>
      </c>
      <c r="BM216" s="229" t="s">
        <v>649</v>
      </c>
    </row>
    <row r="217" s="2" customFormat="1" ht="16.5" customHeight="1">
      <c r="A217" s="35"/>
      <c r="B217" s="36"/>
      <c r="C217" s="216" t="s">
        <v>650</v>
      </c>
      <c r="D217" s="216" t="s">
        <v>128</v>
      </c>
      <c r="E217" s="217" t="s">
        <v>651</v>
      </c>
      <c r="F217" s="218" t="s">
        <v>652</v>
      </c>
      <c r="G217" s="219" t="s">
        <v>149</v>
      </c>
      <c r="H217" s="220">
        <v>22</v>
      </c>
      <c r="I217" s="221"/>
      <c r="J217" s="222">
        <f>ROUND(I217*H217,2)</f>
        <v>0</v>
      </c>
      <c r="K217" s="223"/>
      <c r="L217" s="41"/>
      <c r="M217" s="231" t="s">
        <v>1</v>
      </c>
      <c r="N217" s="232" t="s">
        <v>43</v>
      </c>
      <c r="O217" s="88"/>
      <c r="P217" s="233">
        <f>O217*H217</f>
        <v>0</v>
      </c>
      <c r="Q217" s="233">
        <v>8.0000000000000007E-05</v>
      </c>
      <c r="R217" s="233">
        <f>Q217*H217</f>
        <v>0.0017600000000000001</v>
      </c>
      <c r="S217" s="233">
        <v>0</v>
      </c>
      <c r="T217" s="23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9" t="s">
        <v>132</v>
      </c>
      <c r="AT217" s="229" t="s">
        <v>128</v>
      </c>
      <c r="AU217" s="229" t="s">
        <v>88</v>
      </c>
      <c r="AY217" s="14" t="s">
        <v>125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4" t="s">
        <v>86</v>
      </c>
      <c r="BK217" s="230">
        <f>ROUND(I217*H217,2)</f>
        <v>0</v>
      </c>
      <c r="BL217" s="14" t="s">
        <v>132</v>
      </c>
      <c r="BM217" s="229" t="s">
        <v>653</v>
      </c>
    </row>
    <row r="218" s="2" customFormat="1" ht="16.5" customHeight="1">
      <c r="A218" s="35"/>
      <c r="B218" s="36"/>
      <c r="C218" s="216" t="s">
        <v>654</v>
      </c>
      <c r="D218" s="216" t="s">
        <v>128</v>
      </c>
      <c r="E218" s="217" t="s">
        <v>655</v>
      </c>
      <c r="F218" s="218" t="s">
        <v>656</v>
      </c>
      <c r="G218" s="219" t="s">
        <v>149</v>
      </c>
      <c r="H218" s="220">
        <v>2</v>
      </c>
      <c r="I218" s="221"/>
      <c r="J218" s="222">
        <f>ROUND(I218*H218,2)</f>
        <v>0</v>
      </c>
      <c r="K218" s="223"/>
      <c r="L218" s="41"/>
      <c r="M218" s="231" t="s">
        <v>1</v>
      </c>
      <c r="N218" s="232" t="s">
        <v>43</v>
      </c>
      <c r="O218" s="88"/>
      <c r="P218" s="233">
        <f>O218*H218</f>
        <v>0</v>
      </c>
      <c r="Q218" s="233">
        <v>0.00013999999999999999</v>
      </c>
      <c r="R218" s="233">
        <f>Q218*H218</f>
        <v>0.00027999999999999998</v>
      </c>
      <c r="S218" s="233">
        <v>0</v>
      </c>
      <c r="T218" s="23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9" t="s">
        <v>132</v>
      </c>
      <c r="AT218" s="229" t="s">
        <v>128</v>
      </c>
      <c r="AU218" s="229" t="s">
        <v>88</v>
      </c>
      <c r="AY218" s="14" t="s">
        <v>125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4" t="s">
        <v>86</v>
      </c>
      <c r="BK218" s="230">
        <f>ROUND(I218*H218,2)</f>
        <v>0</v>
      </c>
      <c r="BL218" s="14" t="s">
        <v>132</v>
      </c>
      <c r="BM218" s="229" t="s">
        <v>657</v>
      </c>
    </row>
    <row r="219" s="2" customFormat="1" ht="24.15" customHeight="1">
      <c r="A219" s="35"/>
      <c r="B219" s="36"/>
      <c r="C219" s="216" t="s">
        <v>658</v>
      </c>
      <c r="D219" s="216" t="s">
        <v>128</v>
      </c>
      <c r="E219" s="217" t="s">
        <v>659</v>
      </c>
      <c r="F219" s="218" t="s">
        <v>660</v>
      </c>
      <c r="G219" s="219" t="s">
        <v>149</v>
      </c>
      <c r="H219" s="220">
        <v>10</v>
      </c>
      <c r="I219" s="221"/>
      <c r="J219" s="222">
        <f>ROUND(I219*H219,2)</f>
        <v>0</v>
      </c>
      <c r="K219" s="223"/>
      <c r="L219" s="41"/>
      <c r="M219" s="231" t="s">
        <v>1</v>
      </c>
      <c r="N219" s="232" t="s">
        <v>43</v>
      </c>
      <c r="O219" s="88"/>
      <c r="P219" s="233">
        <f>O219*H219</f>
        <v>0</v>
      </c>
      <c r="Q219" s="233">
        <v>0.00024000000000000001</v>
      </c>
      <c r="R219" s="233">
        <f>Q219*H219</f>
        <v>0.0024000000000000002</v>
      </c>
      <c r="S219" s="233">
        <v>0</v>
      </c>
      <c r="T219" s="23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9" t="s">
        <v>132</v>
      </c>
      <c r="AT219" s="229" t="s">
        <v>128</v>
      </c>
      <c r="AU219" s="229" t="s">
        <v>88</v>
      </c>
      <c r="AY219" s="14" t="s">
        <v>125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4" t="s">
        <v>86</v>
      </c>
      <c r="BK219" s="230">
        <f>ROUND(I219*H219,2)</f>
        <v>0</v>
      </c>
      <c r="BL219" s="14" t="s">
        <v>132</v>
      </c>
      <c r="BM219" s="229" t="s">
        <v>661</v>
      </c>
    </row>
    <row r="220" s="2" customFormat="1" ht="24.15" customHeight="1">
      <c r="A220" s="35"/>
      <c r="B220" s="36"/>
      <c r="C220" s="216" t="s">
        <v>662</v>
      </c>
      <c r="D220" s="216" t="s">
        <v>128</v>
      </c>
      <c r="E220" s="217" t="s">
        <v>663</v>
      </c>
      <c r="F220" s="218" t="s">
        <v>664</v>
      </c>
      <c r="G220" s="219" t="s">
        <v>149</v>
      </c>
      <c r="H220" s="220">
        <v>10</v>
      </c>
      <c r="I220" s="221"/>
      <c r="J220" s="222">
        <f>ROUND(I220*H220,2)</f>
        <v>0</v>
      </c>
      <c r="K220" s="223"/>
      <c r="L220" s="41"/>
      <c r="M220" s="231" t="s">
        <v>1</v>
      </c>
      <c r="N220" s="232" t="s">
        <v>43</v>
      </c>
      <c r="O220" s="88"/>
      <c r="P220" s="233">
        <f>O220*H220</f>
        <v>0</v>
      </c>
      <c r="Q220" s="233">
        <v>0.00022000000000000001</v>
      </c>
      <c r="R220" s="233">
        <f>Q220*H220</f>
        <v>0.0022000000000000001</v>
      </c>
      <c r="S220" s="233">
        <v>0</v>
      </c>
      <c r="T220" s="23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9" t="s">
        <v>132</v>
      </c>
      <c r="AT220" s="229" t="s">
        <v>128</v>
      </c>
      <c r="AU220" s="229" t="s">
        <v>88</v>
      </c>
      <c r="AY220" s="14" t="s">
        <v>125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4" t="s">
        <v>86</v>
      </c>
      <c r="BK220" s="230">
        <f>ROUND(I220*H220,2)</f>
        <v>0</v>
      </c>
      <c r="BL220" s="14" t="s">
        <v>132</v>
      </c>
      <c r="BM220" s="229" t="s">
        <v>665</v>
      </c>
    </row>
    <row r="221" s="2" customFormat="1" ht="21.75" customHeight="1">
      <c r="A221" s="35"/>
      <c r="B221" s="36"/>
      <c r="C221" s="216" t="s">
        <v>666</v>
      </c>
      <c r="D221" s="216" t="s">
        <v>128</v>
      </c>
      <c r="E221" s="217" t="s">
        <v>667</v>
      </c>
      <c r="F221" s="218" t="s">
        <v>668</v>
      </c>
      <c r="G221" s="219" t="s">
        <v>149</v>
      </c>
      <c r="H221" s="220">
        <v>4</v>
      </c>
      <c r="I221" s="221"/>
      <c r="J221" s="222">
        <f>ROUND(I221*H221,2)</f>
        <v>0</v>
      </c>
      <c r="K221" s="223"/>
      <c r="L221" s="41"/>
      <c r="M221" s="231" t="s">
        <v>1</v>
      </c>
      <c r="N221" s="232" t="s">
        <v>43</v>
      </c>
      <c r="O221" s="88"/>
      <c r="P221" s="233">
        <f>O221*H221</f>
        <v>0</v>
      </c>
      <c r="Q221" s="233">
        <v>0.00021000000000000001</v>
      </c>
      <c r="R221" s="233">
        <f>Q221*H221</f>
        <v>0.00084000000000000003</v>
      </c>
      <c r="S221" s="233">
        <v>0</v>
      </c>
      <c r="T221" s="23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9" t="s">
        <v>132</v>
      </c>
      <c r="AT221" s="229" t="s">
        <v>128</v>
      </c>
      <c r="AU221" s="229" t="s">
        <v>88</v>
      </c>
      <c r="AY221" s="14" t="s">
        <v>125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4" t="s">
        <v>86</v>
      </c>
      <c r="BK221" s="230">
        <f>ROUND(I221*H221,2)</f>
        <v>0</v>
      </c>
      <c r="BL221" s="14" t="s">
        <v>132</v>
      </c>
      <c r="BM221" s="229" t="s">
        <v>669</v>
      </c>
    </row>
    <row r="222" s="2" customFormat="1" ht="24.15" customHeight="1">
      <c r="A222" s="35"/>
      <c r="B222" s="36"/>
      <c r="C222" s="216" t="s">
        <v>670</v>
      </c>
      <c r="D222" s="216" t="s">
        <v>128</v>
      </c>
      <c r="E222" s="217" t="s">
        <v>671</v>
      </c>
      <c r="F222" s="218" t="s">
        <v>672</v>
      </c>
      <c r="G222" s="219" t="s">
        <v>149</v>
      </c>
      <c r="H222" s="220">
        <v>8</v>
      </c>
      <c r="I222" s="221"/>
      <c r="J222" s="222">
        <f>ROUND(I222*H222,2)</f>
        <v>0</v>
      </c>
      <c r="K222" s="223"/>
      <c r="L222" s="41"/>
      <c r="M222" s="231" t="s">
        <v>1</v>
      </c>
      <c r="N222" s="232" t="s">
        <v>43</v>
      </c>
      <c r="O222" s="88"/>
      <c r="P222" s="233">
        <f>O222*H222</f>
        <v>0</v>
      </c>
      <c r="Q222" s="233">
        <v>1.0000000000000001E-05</v>
      </c>
      <c r="R222" s="233">
        <f>Q222*H222</f>
        <v>8.0000000000000007E-05</v>
      </c>
      <c r="S222" s="233">
        <v>0.00040000000000000002</v>
      </c>
      <c r="T222" s="234">
        <f>S222*H222</f>
        <v>0.0032000000000000002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9" t="s">
        <v>132</v>
      </c>
      <c r="AT222" s="229" t="s">
        <v>128</v>
      </c>
      <c r="AU222" s="229" t="s">
        <v>88</v>
      </c>
      <c r="AY222" s="14" t="s">
        <v>125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4" t="s">
        <v>86</v>
      </c>
      <c r="BK222" s="230">
        <f>ROUND(I222*H222,2)</f>
        <v>0</v>
      </c>
      <c r="BL222" s="14" t="s">
        <v>132</v>
      </c>
      <c r="BM222" s="229" t="s">
        <v>673</v>
      </c>
    </row>
    <row r="223" s="2" customFormat="1" ht="24.15" customHeight="1">
      <c r="A223" s="35"/>
      <c r="B223" s="36"/>
      <c r="C223" s="216" t="s">
        <v>674</v>
      </c>
      <c r="D223" s="216" t="s">
        <v>128</v>
      </c>
      <c r="E223" s="217" t="s">
        <v>675</v>
      </c>
      <c r="F223" s="218" t="s">
        <v>676</v>
      </c>
      <c r="G223" s="219" t="s">
        <v>149</v>
      </c>
      <c r="H223" s="220">
        <v>2</v>
      </c>
      <c r="I223" s="221"/>
      <c r="J223" s="222">
        <f>ROUND(I223*H223,2)</f>
        <v>0</v>
      </c>
      <c r="K223" s="223"/>
      <c r="L223" s="41"/>
      <c r="M223" s="231" t="s">
        <v>1</v>
      </c>
      <c r="N223" s="232" t="s">
        <v>43</v>
      </c>
      <c r="O223" s="88"/>
      <c r="P223" s="233">
        <f>O223*H223</f>
        <v>0</v>
      </c>
      <c r="Q223" s="233">
        <v>0.00052999999999999998</v>
      </c>
      <c r="R223" s="233">
        <f>Q223*H223</f>
        <v>0.00106</v>
      </c>
      <c r="S223" s="233">
        <v>0</v>
      </c>
      <c r="T223" s="23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9" t="s">
        <v>132</v>
      </c>
      <c r="AT223" s="229" t="s">
        <v>128</v>
      </c>
      <c r="AU223" s="229" t="s">
        <v>88</v>
      </c>
      <c r="AY223" s="14" t="s">
        <v>125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4" t="s">
        <v>86</v>
      </c>
      <c r="BK223" s="230">
        <f>ROUND(I223*H223,2)</f>
        <v>0</v>
      </c>
      <c r="BL223" s="14" t="s">
        <v>132</v>
      </c>
      <c r="BM223" s="229" t="s">
        <v>677</v>
      </c>
    </row>
    <row r="224" s="2" customFormat="1" ht="16.5" customHeight="1">
      <c r="A224" s="35"/>
      <c r="B224" s="36"/>
      <c r="C224" s="216" t="s">
        <v>678</v>
      </c>
      <c r="D224" s="216" t="s">
        <v>128</v>
      </c>
      <c r="E224" s="217" t="s">
        <v>679</v>
      </c>
      <c r="F224" s="218" t="s">
        <v>680</v>
      </c>
      <c r="G224" s="219" t="s">
        <v>149</v>
      </c>
      <c r="H224" s="220">
        <v>2</v>
      </c>
      <c r="I224" s="221"/>
      <c r="J224" s="222">
        <f>ROUND(I224*H224,2)</f>
        <v>0</v>
      </c>
      <c r="K224" s="223"/>
      <c r="L224" s="41"/>
      <c r="M224" s="231" t="s">
        <v>1</v>
      </c>
      <c r="N224" s="232" t="s">
        <v>43</v>
      </c>
      <c r="O224" s="88"/>
      <c r="P224" s="233">
        <f>O224*H224</f>
        <v>0</v>
      </c>
      <c r="Q224" s="233">
        <v>0.0031199999999999999</v>
      </c>
      <c r="R224" s="233">
        <f>Q224*H224</f>
        <v>0.0062399999999999999</v>
      </c>
      <c r="S224" s="233">
        <v>0</v>
      </c>
      <c r="T224" s="23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9" t="s">
        <v>132</v>
      </c>
      <c r="AT224" s="229" t="s">
        <v>128</v>
      </c>
      <c r="AU224" s="229" t="s">
        <v>88</v>
      </c>
      <c r="AY224" s="14" t="s">
        <v>125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4" t="s">
        <v>86</v>
      </c>
      <c r="BK224" s="230">
        <f>ROUND(I224*H224,2)</f>
        <v>0</v>
      </c>
      <c r="BL224" s="14" t="s">
        <v>132</v>
      </c>
      <c r="BM224" s="229" t="s">
        <v>681</v>
      </c>
    </row>
    <row r="225" s="2" customFormat="1" ht="24.15" customHeight="1">
      <c r="A225" s="35"/>
      <c r="B225" s="36"/>
      <c r="C225" s="216" t="s">
        <v>682</v>
      </c>
      <c r="D225" s="216" t="s">
        <v>128</v>
      </c>
      <c r="E225" s="217" t="s">
        <v>683</v>
      </c>
      <c r="F225" s="218" t="s">
        <v>684</v>
      </c>
      <c r="G225" s="219" t="s">
        <v>149</v>
      </c>
      <c r="H225" s="220">
        <v>4</v>
      </c>
      <c r="I225" s="221"/>
      <c r="J225" s="222">
        <f>ROUND(I225*H225,2)</f>
        <v>0</v>
      </c>
      <c r="K225" s="223"/>
      <c r="L225" s="41"/>
      <c r="M225" s="231" t="s">
        <v>1</v>
      </c>
      <c r="N225" s="232" t="s">
        <v>43</v>
      </c>
      <c r="O225" s="88"/>
      <c r="P225" s="233">
        <f>O225*H225</f>
        <v>0</v>
      </c>
      <c r="Q225" s="233">
        <v>0.00147</v>
      </c>
      <c r="R225" s="233">
        <f>Q225*H225</f>
        <v>0.0058799999999999998</v>
      </c>
      <c r="S225" s="233">
        <v>0</v>
      </c>
      <c r="T225" s="23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9" t="s">
        <v>132</v>
      </c>
      <c r="AT225" s="229" t="s">
        <v>128</v>
      </c>
      <c r="AU225" s="229" t="s">
        <v>88</v>
      </c>
      <c r="AY225" s="14" t="s">
        <v>125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4" t="s">
        <v>86</v>
      </c>
      <c r="BK225" s="230">
        <f>ROUND(I225*H225,2)</f>
        <v>0</v>
      </c>
      <c r="BL225" s="14" t="s">
        <v>132</v>
      </c>
      <c r="BM225" s="229" t="s">
        <v>685</v>
      </c>
    </row>
    <row r="226" s="2" customFormat="1" ht="24.15" customHeight="1">
      <c r="A226" s="35"/>
      <c r="B226" s="36"/>
      <c r="C226" s="216" t="s">
        <v>686</v>
      </c>
      <c r="D226" s="216" t="s">
        <v>128</v>
      </c>
      <c r="E226" s="217" t="s">
        <v>687</v>
      </c>
      <c r="F226" s="218" t="s">
        <v>688</v>
      </c>
      <c r="G226" s="219" t="s">
        <v>149</v>
      </c>
      <c r="H226" s="220">
        <v>4</v>
      </c>
      <c r="I226" s="221"/>
      <c r="J226" s="222">
        <f>ROUND(I226*H226,2)</f>
        <v>0</v>
      </c>
      <c r="K226" s="223"/>
      <c r="L226" s="41"/>
      <c r="M226" s="231" t="s">
        <v>1</v>
      </c>
      <c r="N226" s="232" t="s">
        <v>43</v>
      </c>
      <c r="O226" s="88"/>
      <c r="P226" s="233">
        <f>O226*H226</f>
        <v>0</v>
      </c>
      <c r="Q226" s="233">
        <v>0.00075000000000000002</v>
      </c>
      <c r="R226" s="233">
        <f>Q226*H226</f>
        <v>0.0030000000000000001</v>
      </c>
      <c r="S226" s="233">
        <v>0</v>
      </c>
      <c r="T226" s="23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9" t="s">
        <v>132</v>
      </c>
      <c r="AT226" s="229" t="s">
        <v>128</v>
      </c>
      <c r="AU226" s="229" t="s">
        <v>88</v>
      </c>
      <c r="AY226" s="14" t="s">
        <v>125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4" t="s">
        <v>86</v>
      </c>
      <c r="BK226" s="230">
        <f>ROUND(I226*H226,2)</f>
        <v>0</v>
      </c>
      <c r="BL226" s="14" t="s">
        <v>132</v>
      </c>
      <c r="BM226" s="229" t="s">
        <v>689</v>
      </c>
    </row>
    <row r="227" s="2" customFormat="1" ht="16.5" customHeight="1">
      <c r="A227" s="35"/>
      <c r="B227" s="36"/>
      <c r="C227" s="216" t="s">
        <v>690</v>
      </c>
      <c r="D227" s="216" t="s">
        <v>128</v>
      </c>
      <c r="E227" s="217" t="s">
        <v>691</v>
      </c>
      <c r="F227" s="218" t="s">
        <v>692</v>
      </c>
      <c r="G227" s="219" t="s">
        <v>149</v>
      </c>
      <c r="H227" s="220">
        <v>2</v>
      </c>
      <c r="I227" s="221"/>
      <c r="J227" s="222">
        <f>ROUND(I227*H227,2)</f>
        <v>0</v>
      </c>
      <c r="K227" s="223"/>
      <c r="L227" s="41"/>
      <c r="M227" s="231" t="s">
        <v>1</v>
      </c>
      <c r="N227" s="232" t="s">
        <v>43</v>
      </c>
      <c r="O227" s="88"/>
      <c r="P227" s="233">
        <f>O227*H227</f>
        <v>0</v>
      </c>
      <c r="Q227" s="233">
        <v>0</v>
      </c>
      <c r="R227" s="233">
        <f>Q227*H227</f>
        <v>0</v>
      </c>
      <c r="S227" s="233">
        <v>0.00191</v>
      </c>
      <c r="T227" s="234">
        <f>S227*H227</f>
        <v>0.00382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9" t="s">
        <v>132</v>
      </c>
      <c r="AT227" s="229" t="s">
        <v>128</v>
      </c>
      <c r="AU227" s="229" t="s">
        <v>88</v>
      </c>
      <c r="AY227" s="14" t="s">
        <v>125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4" t="s">
        <v>86</v>
      </c>
      <c r="BK227" s="230">
        <f>ROUND(I227*H227,2)</f>
        <v>0</v>
      </c>
      <c r="BL227" s="14" t="s">
        <v>132</v>
      </c>
      <c r="BM227" s="229" t="s">
        <v>693</v>
      </c>
    </row>
    <row r="228" s="2" customFormat="1" ht="24.15" customHeight="1">
      <c r="A228" s="35"/>
      <c r="B228" s="36"/>
      <c r="C228" s="216" t="s">
        <v>694</v>
      </c>
      <c r="D228" s="216" t="s">
        <v>128</v>
      </c>
      <c r="E228" s="217" t="s">
        <v>695</v>
      </c>
      <c r="F228" s="218" t="s">
        <v>696</v>
      </c>
      <c r="G228" s="219" t="s">
        <v>149</v>
      </c>
      <c r="H228" s="220">
        <v>1</v>
      </c>
      <c r="I228" s="221"/>
      <c r="J228" s="222">
        <f>ROUND(I228*H228,2)</f>
        <v>0</v>
      </c>
      <c r="K228" s="223"/>
      <c r="L228" s="41"/>
      <c r="M228" s="231" t="s">
        <v>1</v>
      </c>
      <c r="N228" s="232" t="s">
        <v>43</v>
      </c>
      <c r="O228" s="88"/>
      <c r="P228" s="233">
        <f>O228*H228</f>
        <v>0</v>
      </c>
      <c r="Q228" s="233">
        <v>0</v>
      </c>
      <c r="R228" s="233">
        <f>Q228*H228</f>
        <v>0</v>
      </c>
      <c r="S228" s="233">
        <v>0.025399999999999999</v>
      </c>
      <c r="T228" s="234">
        <f>S228*H228</f>
        <v>0.025399999999999999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9" t="s">
        <v>132</v>
      </c>
      <c r="AT228" s="229" t="s">
        <v>128</v>
      </c>
      <c r="AU228" s="229" t="s">
        <v>88</v>
      </c>
      <c r="AY228" s="14" t="s">
        <v>125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4" t="s">
        <v>86</v>
      </c>
      <c r="BK228" s="230">
        <f>ROUND(I228*H228,2)</f>
        <v>0</v>
      </c>
      <c r="BL228" s="14" t="s">
        <v>132</v>
      </c>
      <c r="BM228" s="229" t="s">
        <v>697</v>
      </c>
    </row>
    <row r="229" s="2" customFormat="1" ht="16.5" customHeight="1">
      <c r="A229" s="35"/>
      <c r="B229" s="36"/>
      <c r="C229" s="216" t="s">
        <v>698</v>
      </c>
      <c r="D229" s="216" t="s">
        <v>128</v>
      </c>
      <c r="E229" s="217" t="s">
        <v>699</v>
      </c>
      <c r="F229" s="218" t="s">
        <v>700</v>
      </c>
      <c r="G229" s="219" t="s">
        <v>149</v>
      </c>
      <c r="H229" s="220">
        <v>4</v>
      </c>
      <c r="I229" s="221"/>
      <c r="J229" s="222">
        <f>ROUND(I229*H229,2)</f>
        <v>0</v>
      </c>
      <c r="K229" s="223"/>
      <c r="L229" s="41"/>
      <c r="M229" s="231" t="s">
        <v>1</v>
      </c>
      <c r="N229" s="232" t="s">
        <v>43</v>
      </c>
      <c r="O229" s="88"/>
      <c r="P229" s="233">
        <f>O229*H229</f>
        <v>0</v>
      </c>
      <c r="Q229" s="233">
        <v>0.00014999999999999999</v>
      </c>
      <c r="R229" s="233">
        <f>Q229*H229</f>
        <v>0.00059999999999999995</v>
      </c>
      <c r="S229" s="233">
        <v>0</v>
      </c>
      <c r="T229" s="23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9" t="s">
        <v>132</v>
      </c>
      <c r="AT229" s="229" t="s">
        <v>128</v>
      </c>
      <c r="AU229" s="229" t="s">
        <v>88</v>
      </c>
      <c r="AY229" s="14" t="s">
        <v>125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4" t="s">
        <v>86</v>
      </c>
      <c r="BK229" s="230">
        <f>ROUND(I229*H229,2)</f>
        <v>0</v>
      </c>
      <c r="BL229" s="14" t="s">
        <v>132</v>
      </c>
      <c r="BM229" s="229" t="s">
        <v>701</v>
      </c>
    </row>
    <row r="230" s="2" customFormat="1" ht="21.75" customHeight="1">
      <c r="A230" s="35"/>
      <c r="B230" s="36"/>
      <c r="C230" s="216" t="s">
        <v>702</v>
      </c>
      <c r="D230" s="216" t="s">
        <v>128</v>
      </c>
      <c r="E230" s="217" t="s">
        <v>703</v>
      </c>
      <c r="F230" s="218" t="s">
        <v>704</v>
      </c>
      <c r="G230" s="219" t="s">
        <v>198</v>
      </c>
      <c r="H230" s="220">
        <v>0.17899999999999999</v>
      </c>
      <c r="I230" s="221"/>
      <c r="J230" s="222">
        <f>ROUND(I230*H230,2)</f>
        <v>0</v>
      </c>
      <c r="K230" s="223"/>
      <c r="L230" s="41"/>
      <c r="M230" s="231" t="s">
        <v>1</v>
      </c>
      <c r="N230" s="232" t="s">
        <v>43</v>
      </c>
      <c r="O230" s="88"/>
      <c r="P230" s="233">
        <f>O230*H230</f>
        <v>0</v>
      </c>
      <c r="Q230" s="233">
        <v>0</v>
      </c>
      <c r="R230" s="233">
        <f>Q230*H230</f>
        <v>0</v>
      </c>
      <c r="S230" s="233">
        <v>0</v>
      </c>
      <c r="T230" s="23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9" t="s">
        <v>132</v>
      </c>
      <c r="AT230" s="229" t="s">
        <v>128</v>
      </c>
      <c r="AU230" s="229" t="s">
        <v>88</v>
      </c>
      <c r="AY230" s="14" t="s">
        <v>125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4" t="s">
        <v>86</v>
      </c>
      <c r="BK230" s="230">
        <f>ROUND(I230*H230,2)</f>
        <v>0</v>
      </c>
      <c r="BL230" s="14" t="s">
        <v>132</v>
      </c>
      <c r="BM230" s="229" t="s">
        <v>705</v>
      </c>
    </row>
    <row r="231" s="2" customFormat="1" ht="24.15" customHeight="1">
      <c r="A231" s="35"/>
      <c r="B231" s="36"/>
      <c r="C231" s="216" t="s">
        <v>706</v>
      </c>
      <c r="D231" s="216" t="s">
        <v>128</v>
      </c>
      <c r="E231" s="217" t="s">
        <v>707</v>
      </c>
      <c r="F231" s="218" t="s">
        <v>708</v>
      </c>
      <c r="G231" s="219" t="s">
        <v>198</v>
      </c>
      <c r="H231" s="220">
        <v>0.17899999999999999</v>
      </c>
      <c r="I231" s="221"/>
      <c r="J231" s="222">
        <f>ROUND(I231*H231,2)</f>
        <v>0</v>
      </c>
      <c r="K231" s="223"/>
      <c r="L231" s="41"/>
      <c r="M231" s="231" t="s">
        <v>1</v>
      </c>
      <c r="N231" s="232" t="s">
        <v>43</v>
      </c>
      <c r="O231" s="88"/>
      <c r="P231" s="233">
        <f>O231*H231</f>
        <v>0</v>
      </c>
      <c r="Q231" s="233">
        <v>0</v>
      </c>
      <c r="R231" s="233">
        <f>Q231*H231</f>
        <v>0</v>
      </c>
      <c r="S231" s="233">
        <v>0</v>
      </c>
      <c r="T231" s="23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9" t="s">
        <v>132</v>
      </c>
      <c r="AT231" s="229" t="s">
        <v>128</v>
      </c>
      <c r="AU231" s="229" t="s">
        <v>88</v>
      </c>
      <c r="AY231" s="14" t="s">
        <v>125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4" t="s">
        <v>86</v>
      </c>
      <c r="BK231" s="230">
        <f>ROUND(I231*H231,2)</f>
        <v>0</v>
      </c>
      <c r="BL231" s="14" t="s">
        <v>132</v>
      </c>
      <c r="BM231" s="229" t="s">
        <v>709</v>
      </c>
    </row>
    <row r="232" s="12" customFormat="1" ht="22.8" customHeight="1">
      <c r="A232" s="12"/>
      <c r="B232" s="200"/>
      <c r="C232" s="201"/>
      <c r="D232" s="202" t="s">
        <v>77</v>
      </c>
      <c r="E232" s="214" t="s">
        <v>710</v>
      </c>
      <c r="F232" s="214" t="s">
        <v>711</v>
      </c>
      <c r="G232" s="201"/>
      <c r="H232" s="201"/>
      <c r="I232" s="204"/>
      <c r="J232" s="215">
        <f>BK232</f>
        <v>0</v>
      </c>
      <c r="K232" s="201"/>
      <c r="L232" s="206"/>
      <c r="M232" s="207"/>
      <c r="N232" s="208"/>
      <c r="O232" s="208"/>
      <c r="P232" s="209">
        <f>SUM(P233:P234)</f>
        <v>0</v>
      </c>
      <c r="Q232" s="208"/>
      <c r="R232" s="209">
        <f>SUM(R233:R234)</f>
        <v>0</v>
      </c>
      <c r="S232" s="208"/>
      <c r="T232" s="210">
        <f>SUM(T233:T234)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1" t="s">
        <v>88</v>
      </c>
      <c r="AT232" s="212" t="s">
        <v>77</v>
      </c>
      <c r="AU232" s="212" t="s">
        <v>86</v>
      </c>
      <c r="AY232" s="211" t="s">
        <v>125</v>
      </c>
      <c r="BK232" s="213">
        <f>SUM(BK233:BK234)</f>
        <v>0</v>
      </c>
    </row>
    <row r="233" s="2" customFormat="1" ht="16.5" customHeight="1">
      <c r="A233" s="35"/>
      <c r="B233" s="36"/>
      <c r="C233" s="216" t="s">
        <v>712</v>
      </c>
      <c r="D233" s="216" t="s">
        <v>128</v>
      </c>
      <c r="E233" s="217" t="s">
        <v>713</v>
      </c>
      <c r="F233" s="218" t="s">
        <v>714</v>
      </c>
      <c r="G233" s="219" t="s">
        <v>149</v>
      </c>
      <c r="H233" s="220">
        <v>400</v>
      </c>
      <c r="I233" s="221"/>
      <c r="J233" s="222">
        <f>ROUND(I233*H233,2)</f>
        <v>0</v>
      </c>
      <c r="K233" s="223"/>
      <c r="L233" s="41"/>
      <c r="M233" s="231" t="s">
        <v>1</v>
      </c>
      <c r="N233" s="232" t="s">
        <v>43</v>
      </c>
      <c r="O233" s="88"/>
      <c r="P233" s="233">
        <f>O233*H233</f>
        <v>0</v>
      </c>
      <c r="Q233" s="233">
        <v>0</v>
      </c>
      <c r="R233" s="233">
        <f>Q233*H233</f>
        <v>0</v>
      </c>
      <c r="S233" s="233">
        <v>0</v>
      </c>
      <c r="T233" s="23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9" t="s">
        <v>132</v>
      </c>
      <c r="AT233" s="229" t="s">
        <v>128</v>
      </c>
      <c r="AU233" s="229" t="s">
        <v>88</v>
      </c>
      <c r="AY233" s="14" t="s">
        <v>125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4" t="s">
        <v>86</v>
      </c>
      <c r="BK233" s="230">
        <f>ROUND(I233*H233,2)</f>
        <v>0</v>
      </c>
      <c r="BL233" s="14" t="s">
        <v>132</v>
      </c>
      <c r="BM233" s="229" t="s">
        <v>715</v>
      </c>
    </row>
    <row r="234" s="2" customFormat="1" ht="16.5" customHeight="1">
      <c r="A234" s="35"/>
      <c r="B234" s="36"/>
      <c r="C234" s="216" t="s">
        <v>716</v>
      </c>
      <c r="D234" s="216" t="s">
        <v>128</v>
      </c>
      <c r="E234" s="217" t="s">
        <v>717</v>
      </c>
      <c r="F234" s="218" t="s">
        <v>718</v>
      </c>
      <c r="G234" s="219" t="s">
        <v>159</v>
      </c>
      <c r="H234" s="220">
        <v>1100</v>
      </c>
      <c r="I234" s="221"/>
      <c r="J234" s="222">
        <f>ROUND(I234*H234,2)</f>
        <v>0</v>
      </c>
      <c r="K234" s="223"/>
      <c r="L234" s="41"/>
      <c r="M234" s="231" t="s">
        <v>1</v>
      </c>
      <c r="N234" s="232" t="s">
        <v>43</v>
      </c>
      <c r="O234" s="88"/>
      <c r="P234" s="233">
        <f>O234*H234</f>
        <v>0</v>
      </c>
      <c r="Q234" s="233">
        <v>0</v>
      </c>
      <c r="R234" s="233">
        <f>Q234*H234</f>
        <v>0</v>
      </c>
      <c r="S234" s="233">
        <v>0</v>
      </c>
      <c r="T234" s="23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9" t="s">
        <v>132</v>
      </c>
      <c r="AT234" s="229" t="s">
        <v>128</v>
      </c>
      <c r="AU234" s="229" t="s">
        <v>88</v>
      </c>
      <c r="AY234" s="14" t="s">
        <v>125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4" t="s">
        <v>86</v>
      </c>
      <c r="BK234" s="230">
        <f>ROUND(I234*H234,2)</f>
        <v>0</v>
      </c>
      <c r="BL234" s="14" t="s">
        <v>132</v>
      </c>
      <c r="BM234" s="229" t="s">
        <v>719</v>
      </c>
    </row>
    <row r="235" s="12" customFormat="1" ht="22.8" customHeight="1">
      <c r="A235" s="12"/>
      <c r="B235" s="200"/>
      <c r="C235" s="201"/>
      <c r="D235" s="202" t="s">
        <v>77</v>
      </c>
      <c r="E235" s="214" t="s">
        <v>227</v>
      </c>
      <c r="F235" s="214" t="s">
        <v>228</v>
      </c>
      <c r="G235" s="201"/>
      <c r="H235" s="201"/>
      <c r="I235" s="204"/>
      <c r="J235" s="215">
        <f>BK235</f>
        <v>0</v>
      </c>
      <c r="K235" s="201"/>
      <c r="L235" s="206"/>
      <c r="M235" s="207"/>
      <c r="N235" s="208"/>
      <c r="O235" s="208"/>
      <c r="P235" s="209">
        <f>SUM(P236:P239)</f>
        <v>0</v>
      </c>
      <c r="Q235" s="208"/>
      <c r="R235" s="209">
        <f>SUM(R236:R239)</f>
        <v>0.0076500000000000005</v>
      </c>
      <c r="S235" s="208"/>
      <c r="T235" s="210">
        <f>SUM(T236:T239)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1" t="s">
        <v>88</v>
      </c>
      <c r="AT235" s="212" t="s">
        <v>77</v>
      </c>
      <c r="AU235" s="212" t="s">
        <v>86</v>
      </c>
      <c r="AY235" s="211" t="s">
        <v>125</v>
      </c>
      <c r="BK235" s="213">
        <f>SUM(BK236:BK239)</f>
        <v>0</v>
      </c>
    </row>
    <row r="236" s="2" customFormat="1" ht="24.15" customHeight="1">
      <c r="A236" s="35"/>
      <c r="B236" s="36"/>
      <c r="C236" s="216" t="s">
        <v>720</v>
      </c>
      <c r="D236" s="216" t="s">
        <v>128</v>
      </c>
      <c r="E236" s="217" t="s">
        <v>721</v>
      </c>
      <c r="F236" s="218" t="s">
        <v>722</v>
      </c>
      <c r="G236" s="219" t="s">
        <v>159</v>
      </c>
      <c r="H236" s="220">
        <v>10</v>
      </c>
      <c r="I236" s="221"/>
      <c r="J236" s="222">
        <f>ROUND(I236*H236,2)</f>
        <v>0</v>
      </c>
      <c r="K236" s="223"/>
      <c r="L236" s="41"/>
      <c r="M236" s="231" t="s">
        <v>1</v>
      </c>
      <c r="N236" s="232" t="s">
        <v>43</v>
      </c>
      <c r="O236" s="88"/>
      <c r="P236" s="233">
        <f>O236*H236</f>
        <v>0</v>
      </c>
      <c r="Q236" s="233">
        <v>0.00013999999999999999</v>
      </c>
      <c r="R236" s="233">
        <f>Q236*H236</f>
        <v>0.0013999999999999998</v>
      </c>
      <c r="S236" s="233">
        <v>0</v>
      </c>
      <c r="T236" s="23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9" t="s">
        <v>132</v>
      </c>
      <c r="AT236" s="229" t="s">
        <v>128</v>
      </c>
      <c r="AU236" s="229" t="s">
        <v>88</v>
      </c>
      <c r="AY236" s="14" t="s">
        <v>125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4" t="s">
        <v>86</v>
      </c>
      <c r="BK236" s="230">
        <f>ROUND(I236*H236,2)</f>
        <v>0</v>
      </c>
      <c r="BL236" s="14" t="s">
        <v>132</v>
      </c>
      <c r="BM236" s="229" t="s">
        <v>723</v>
      </c>
    </row>
    <row r="237" s="2" customFormat="1" ht="24.15" customHeight="1">
      <c r="A237" s="35"/>
      <c r="B237" s="36"/>
      <c r="C237" s="216" t="s">
        <v>724</v>
      </c>
      <c r="D237" s="216" t="s">
        <v>128</v>
      </c>
      <c r="E237" s="217" t="s">
        <v>725</v>
      </c>
      <c r="F237" s="218" t="s">
        <v>726</v>
      </c>
      <c r="G237" s="219" t="s">
        <v>159</v>
      </c>
      <c r="H237" s="220">
        <v>10</v>
      </c>
      <c r="I237" s="221"/>
      <c r="J237" s="222">
        <f>ROUND(I237*H237,2)</f>
        <v>0</v>
      </c>
      <c r="K237" s="223"/>
      <c r="L237" s="41"/>
      <c r="M237" s="231" t="s">
        <v>1</v>
      </c>
      <c r="N237" s="232" t="s">
        <v>43</v>
      </c>
      <c r="O237" s="88"/>
      <c r="P237" s="233">
        <f>O237*H237</f>
        <v>0</v>
      </c>
      <c r="Q237" s="233">
        <v>0.00012</v>
      </c>
      <c r="R237" s="233">
        <f>Q237*H237</f>
        <v>0.0012000000000000001</v>
      </c>
      <c r="S237" s="233">
        <v>0</v>
      </c>
      <c r="T237" s="23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9" t="s">
        <v>132</v>
      </c>
      <c r="AT237" s="229" t="s">
        <v>128</v>
      </c>
      <c r="AU237" s="229" t="s">
        <v>88</v>
      </c>
      <c r="AY237" s="14" t="s">
        <v>125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4" t="s">
        <v>86</v>
      </c>
      <c r="BK237" s="230">
        <f>ROUND(I237*H237,2)</f>
        <v>0</v>
      </c>
      <c r="BL237" s="14" t="s">
        <v>132</v>
      </c>
      <c r="BM237" s="229" t="s">
        <v>727</v>
      </c>
    </row>
    <row r="238" s="2" customFormat="1" ht="24.15" customHeight="1">
      <c r="A238" s="35"/>
      <c r="B238" s="36"/>
      <c r="C238" s="216" t="s">
        <v>728</v>
      </c>
      <c r="D238" s="216" t="s">
        <v>128</v>
      </c>
      <c r="E238" s="217" t="s">
        <v>729</v>
      </c>
      <c r="F238" s="218" t="s">
        <v>730</v>
      </c>
      <c r="G238" s="219" t="s">
        <v>159</v>
      </c>
      <c r="H238" s="220">
        <v>10</v>
      </c>
      <c r="I238" s="221"/>
      <c r="J238" s="222">
        <f>ROUND(I238*H238,2)</f>
        <v>0</v>
      </c>
      <c r="K238" s="223"/>
      <c r="L238" s="41"/>
      <c r="M238" s="231" t="s">
        <v>1</v>
      </c>
      <c r="N238" s="232" t="s">
        <v>43</v>
      </c>
      <c r="O238" s="88"/>
      <c r="P238" s="233">
        <f>O238*H238</f>
        <v>0</v>
      </c>
      <c r="Q238" s="233">
        <v>0.00012999999999999999</v>
      </c>
      <c r="R238" s="233">
        <f>Q238*H238</f>
        <v>0.0012999999999999999</v>
      </c>
      <c r="S238" s="233">
        <v>0</v>
      </c>
      <c r="T238" s="23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9" t="s">
        <v>132</v>
      </c>
      <c r="AT238" s="229" t="s">
        <v>128</v>
      </c>
      <c r="AU238" s="229" t="s">
        <v>88</v>
      </c>
      <c r="AY238" s="14" t="s">
        <v>125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4" t="s">
        <v>86</v>
      </c>
      <c r="BK238" s="230">
        <f>ROUND(I238*H238,2)</f>
        <v>0</v>
      </c>
      <c r="BL238" s="14" t="s">
        <v>132</v>
      </c>
      <c r="BM238" s="229" t="s">
        <v>731</v>
      </c>
    </row>
    <row r="239" s="2" customFormat="1" ht="24.15" customHeight="1">
      <c r="A239" s="35"/>
      <c r="B239" s="36"/>
      <c r="C239" s="216" t="s">
        <v>732</v>
      </c>
      <c r="D239" s="216" t="s">
        <v>128</v>
      </c>
      <c r="E239" s="217" t="s">
        <v>733</v>
      </c>
      <c r="F239" s="218" t="s">
        <v>734</v>
      </c>
      <c r="G239" s="219" t="s">
        <v>261</v>
      </c>
      <c r="H239" s="220">
        <v>75</v>
      </c>
      <c r="I239" s="221"/>
      <c r="J239" s="222">
        <f>ROUND(I239*H239,2)</f>
        <v>0</v>
      </c>
      <c r="K239" s="223"/>
      <c r="L239" s="41"/>
      <c r="M239" s="231" t="s">
        <v>1</v>
      </c>
      <c r="N239" s="232" t="s">
        <v>43</v>
      </c>
      <c r="O239" s="88"/>
      <c r="P239" s="233">
        <f>O239*H239</f>
        <v>0</v>
      </c>
      <c r="Q239" s="233">
        <v>5.0000000000000002E-05</v>
      </c>
      <c r="R239" s="233">
        <f>Q239*H239</f>
        <v>0.0037500000000000003</v>
      </c>
      <c r="S239" s="233">
        <v>0</v>
      </c>
      <c r="T239" s="23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9" t="s">
        <v>132</v>
      </c>
      <c r="AT239" s="229" t="s">
        <v>128</v>
      </c>
      <c r="AU239" s="229" t="s">
        <v>88</v>
      </c>
      <c r="AY239" s="14" t="s">
        <v>125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4" t="s">
        <v>86</v>
      </c>
      <c r="BK239" s="230">
        <f>ROUND(I239*H239,2)</f>
        <v>0</v>
      </c>
      <c r="BL239" s="14" t="s">
        <v>132</v>
      </c>
      <c r="BM239" s="229" t="s">
        <v>735</v>
      </c>
    </row>
    <row r="240" s="12" customFormat="1" ht="25.92" customHeight="1">
      <c r="A240" s="12"/>
      <c r="B240" s="200"/>
      <c r="C240" s="201"/>
      <c r="D240" s="202" t="s">
        <v>77</v>
      </c>
      <c r="E240" s="203" t="s">
        <v>736</v>
      </c>
      <c r="F240" s="203" t="s">
        <v>737</v>
      </c>
      <c r="G240" s="201"/>
      <c r="H240" s="201"/>
      <c r="I240" s="204"/>
      <c r="J240" s="205">
        <f>BK240</f>
        <v>0</v>
      </c>
      <c r="K240" s="201"/>
      <c r="L240" s="206"/>
      <c r="M240" s="207"/>
      <c r="N240" s="208"/>
      <c r="O240" s="208"/>
      <c r="P240" s="209">
        <f>P241</f>
        <v>0</v>
      </c>
      <c r="Q240" s="208"/>
      <c r="R240" s="209">
        <f>R241</f>
        <v>0</v>
      </c>
      <c r="S240" s="208"/>
      <c r="T240" s="210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1" t="s">
        <v>150</v>
      </c>
      <c r="AT240" s="212" t="s">
        <v>77</v>
      </c>
      <c r="AU240" s="212" t="s">
        <v>78</v>
      </c>
      <c r="AY240" s="211" t="s">
        <v>125</v>
      </c>
      <c r="BK240" s="213">
        <f>BK241</f>
        <v>0</v>
      </c>
    </row>
    <row r="241" s="2" customFormat="1" ht="16.5" customHeight="1">
      <c r="A241" s="35"/>
      <c r="B241" s="36"/>
      <c r="C241" s="216" t="s">
        <v>738</v>
      </c>
      <c r="D241" s="216" t="s">
        <v>128</v>
      </c>
      <c r="E241" s="217" t="s">
        <v>739</v>
      </c>
      <c r="F241" s="218" t="s">
        <v>740</v>
      </c>
      <c r="G241" s="219" t="s">
        <v>741</v>
      </c>
      <c r="H241" s="220">
        <v>40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43</v>
      </c>
      <c r="O241" s="226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9" t="s">
        <v>742</v>
      </c>
      <c r="AT241" s="229" t="s">
        <v>128</v>
      </c>
      <c r="AU241" s="229" t="s">
        <v>86</v>
      </c>
      <c r="AY241" s="14" t="s">
        <v>125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4" t="s">
        <v>86</v>
      </c>
      <c r="BK241" s="230">
        <f>ROUND(I241*H241,2)</f>
        <v>0</v>
      </c>
      <c r="BL241" s="14" t="s">
        <v>742</v>
      </c>
      <c r="BM241" s="229" t="s">
        <v>743</v>
      </c>
    </row>
    <row r="242" s="2" customFormat="1" ht="6.96" customHeight="1">
      <c r="A242" s="35"/>
      <c r="B242" s="63"/>
      <c r="C242" s="64"/>
      <c r="D242" s="64"/>
      <c r="E242" s="64"/>
      <c r="F242" s="64"/>
      <c r="G242" s="64"/>
      <c r="H242" s="64"/>
      <c r="I242" s="64"/>
      <c r="J242" s="64"/>
      <c r="K242" s="64"/>
      <c r="L242" s="41"/>
      <c r="M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</row>
  </sheetData>
  <sheetProtection sheet="1" autoFilter="0" formatColumns="0" formatRows="0" objects="1" scenarios="1" spinCount="100000" saltValue="47YXadGo849BD+um4UGlt3YqL+YxB5oTI16zdwGI5p0ugPkTmT5ZvQYaCDooYVSTrW8d2vDH4Dmauh25NF3DrQ==" hashValue="j80nOcm6+YqqZlWLt5lXi04tveFbqZmQ0mTSvwnyzpWZLyeyS2m2kNUIKyefkvraVzATNK/jq3W1IgQEjgM5ng==" algorithmName="SHA-512" password="CC35"/>
  <autoFilter ref="C127:K24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88</v>
      </c>
    </row>
    <row r="4" s="1" customFormat="1" ht="24.96" customHeight="1">
      <c r="B4" s="17"/>
      <c r="D4" s="135" t="s">
        <v>101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REKONSTRUKCE PLYNOVÉ KOTELNY NA  SPŠ  NOVÉ MĚSTO NAD METUJÍ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744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12. 7. 2023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32</v>
      </c>
      <c r="F21" s="35"/>
      <c r="G21" s="35"/>
      <c r="H21" s="35"/>
      <c r="I21" s="137" t="s">
        <v>27</v>
      </c>
      <c r="J21" s="140" t="s">
        <v>33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37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38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40</v>
      </c>
      <c r="G32" s="35"/>
      <c r="H32" s="35"/>
      <c r="I32" s="149" t="s">
        <v>39</v>
      </c>
      <c r="J32" s="149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7" t="s">
        <v>43</v>
      </c>
      <c r="F33" s="151">
        <f>ROUND((SUM(BE124:BE160)),  2)</f>
        <v>0</v>
      </c>
      <c r="G33" s="35"/>
      <c r="H33" s="35"/>
      <c r="I33" s="152">
        <v>0.20999999999999999</v>
      </c>
      <c r="J33" s="151">
        <f>ROUND(((SUM(BE124:BE160))*I33),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44</v>
      </c>
      <c r="F34" s="151">
        <f>ROUND((SUM(BF124:BF160)),  2)</f>
        <v>0</v>
      </c>
      <c r="G34" s="35"/>
      <c r="H34" s="35"/>
      <c r="I34" s="152">
        <v>0.14999999999999999</v>
      </c>
      <c r="J34" s="151">
        <f>ROUND(((SUM(BF124:BF160))*I34),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45</v>
      </c>
      <c r="F35" s="151">
        <f>ROUND((SUM(BG124:BG160)),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46</v>
      </c>
      <c r="F36" s="151">
        <f>ROUND((SUM(BH124:BH160)),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47</v>
      </c>
      <c r="F37" s="151">
        <f>ROUND((SUM(BI124:BI160)),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51</v>
      </c>
      <c r="E50" s="161"/>
      <c r="F50" s="161"/>
      <c r="G50" s="160" t="s">
        <v>52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53</v>
      </c>
      <c r="E61" s="163"/>
      <c r="F61" s="164" t="s">
        <v>54</v>
      </c>
      <c r="G61" s="162" t="s">
        <v>53</v>
      </c>
      <c r="H61" s="163"/>
      <c r="I61" s="163"/>
      <c r="J61" s="165" t="s">
        <v>54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55</v>
      </c>
      <c r="E65" s="166"/>
      <c r="F65" s="166"/>
      <c r="G65" s="160" t="s">
        <v>56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53</v>
      </c>
      <c r="E76" s="163"/>
      <c r="F76" s="164" t="s">
        <v>54</v>
      </c>
      <c r="G76" s="162" t="s">
        <v>53</v>
      </c>
      <c r="H76" s="163"/>
      <c r="I76" s="163"/>
      <c r="J76" s="165" t="s">
        <v>54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 xml:space="preserve">REKONSTRUKCE PLYNOVÉ KOTELNY NA  SPŠ  NOVÉ MĚSTO NAD METUJÍ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spsnmnp - D.1.4.f - PLYNOVÁ ZAŘÍZENÍ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NOVÉ MĚSTO NAD METUJÍ</v>
      </c>
      <c r="G89" s="37"/>
      <c r="H89" s="37"/>
      <c r="I89" s="29" t="s">
        <v>22</v>
      </c>
      <c r="J89" s="76" t="str">
        <f>IF(J12="","",J12)</f>
        <v>12. 7. 2023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SPŠ,OŠ a ZŠ , NOVÉ MĚSTO NAD METUJÍ</v>
      </c>
      <c r="G91" s="37"/>
      <c r="H91" s="37"/>
      <c r="I91" s="29" t="s">
        <v>30</v>
      </c>
      <c r="J91" s="33" t="str">
        <f>E21</f>
        <v>Jiří Vik Tepelná technika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JVIK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105</v>
      </c>
      <c r="D94" s="173"/>
      <c r="E94" s="173"/>
      <c r="F94" s="173"/>
      <c r="G94" s="173"/>
      <c r="H94" s="173"/>
      <c r="I94" s="173"/>
      <c r="J94" s="174" t="s">
        <v>106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107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108</v>
      </c>
    </row>
    <row r="97" s="9" customFormat="1" ht="24.96" customHeight="1">
      <c r="A97" s="9"/>
      <c r="B97" s="176"/>
      <c r="C97" s="177"/>
      <c r="D97" s="178" t="s">
        <v>135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139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140</v>
      </c>
      <c r="E99" s="179"/>
      <c r="F99" s="179"/>
      <c r="G99" s="179"/>
      <c r="H99" s="179"/>
      <c r="I99" s="179"/>
      <c r="J99" s="180">
        <f>J129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745</v>
      </c>
      <c r="E100" s="185"/>
      <c r="F100" s="185"/>
      <c r="G100" s="185"/>
      <c r="H100" s="185"/>
      <c r="I100" s="185"/>
      <c r="J100" s="186">
        <f>J130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346</v>
      </c>
      <c r="E101" s="185"/>
      <c r="F101" s="185"/>
      <c r="G101" s="185"/>
      <c r="H101" s="185"/>
      <c r="I101" s="185"/>
      <c r="J101" s="186">
        <f>J149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142</v>
      </c>
      <c r="E102" s="185"/>
      <c r="F102" s="185"/>
      <c r="G102" s="185"/>
      <c r="H102" s="185"/>
      <c r="I102" s="185"/>
      <c r="J102" s="186">
        <f>J151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746</v>
      </c>
      <c r="E103" s="179"/>
      <c r="F103" s="179"/>
      <c r="G103" s="179"/>
      <c r="H103" s="179"/>
      <c r="I103" s="179"/>
      <c r="J103" s="180">
        <f>J158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747</v>
      </c>
      <c r="E104" s="185"/>
      <c r="F104" s="185"/>
      <c r="G104" s="185"/>
      <c r="H104" s="185"/>
      <c r="I104" s="185"/>
      <c r="J104" s="186">
        <f>J159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111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71" t="str">
        <f>E7</f>
        <v xml:space="preserve">REKONSTRUKCE PLYNOVÉ KOTELNY NA  SPŠ  NOVÉ MĚSTO NAD METUJÍ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102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spsnmnp - D.1.4.f - PLYNOVÁ ZAŘÍZENÍ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>NOVÉ MĚSTO NAD METUJÍ</v>
      </c>
      <c r="G118" s="37"/>
      <c r="H118" s="37"/>
      <c r="I118" s="29" t="s">
        <v>22</v>
      </c>
      <c r="J118" s="76" t="str">
        <f>IF(J12="","",J12)</f>
        <v>12. 7. 2023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5.65" customHeight="1">
      <c r="A120" s="35"/>
      <c r="B120" s="36"/>
      <c r="C120" s="29" t="s">
        <v>24</v>
      </c>
      <c r="D120" s="37"/>
      <c r="E120" s="37"/>
      <c r="F120" s="24" t="str">
        <f>E15</f>
        <v>SPŠ,OŠ a ZŠ , NOVÉ MĚSTO NAD METUJÍ</v>
      </c>
      <c r="G120" s="37"/>
      <c r="H120" s="37"/>
      <c r="I120" s="29" t="s">
        <v>30</v>
      </c>
      <c r="J120" s="33" t="str">
        <f>E21</f>
        <v>Jiří Vik Tepelná technika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IF(E18="","",E18)</f>
        <v>Vyplň údaj</v>
      </c>
      <c r="G121" s="37"/>
      <c r="H121" s="37"/>
      <c r="I121" s="29" t="s">
        <v>35</v>
      </c>
      <c r="J121" s="33" t="str">
        <f>E24</f>
        <v>JVIK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112</v>
      </c>
      <c r="D123" s="191" t="s">
        <v>63</v>
      </c>
      <c r="E123" s="191" t="s">
        <v>59</v>
      </c>
      <c r="F123" s="191" t="s">
        <v>60</v>
      </c>
      <c r="G123" s="191" t="s">
        <v>113</v>
      </c>
      <c r="H123" s="191" t="s">
        <v>114</v>
      </c>
      <c r="I123" s="191" t="s">
        <v>115</v>
      </c>
      <c r="J123" s="192" t="s">
        <v>106</v>
      </c>
      <c r="K123" s="193" t="s">
        <v>116</v>
      </c>
      <c r="L123" s="194"/>
      <c r="M123" s="97" t="s">
        <v>1</v>
      </c>
      <c r="N123" s="98" t="s">
        <v>42</v>
      </c>
      <c r="O123" s="98" t="s">
        <v>117</v>
      </c>
      <c r="P123" s="98" t="s">
        <v>118</v>
      </c>
      <c r="Q123" s="98" t="s">
        <v>119</v>
      </c>
      <c r="R123" s="98" t="s">
        <v>120</v>
      </c>
      <c r="S123" s="98" t="s">
        <v>121</v>
      </c>
      <c r="T123" s="99" t="s">
        <v>122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123</v>
      </c>
      <c r="D124" s="37"/>
      <c r="E124" s="37"/>
      <c r="F124" s="37"/>
      <c r="G124" s="37"/>
      <c r="H124" s="37"/>
      <c r="I124" s="37"/>
      <c r="J124" s="195">
        <f>BK124</f>
        <v>0</v>
      </c>
      <c r="K124" s="37"/>
      <c r="L124" s="41"/>
      <c r="M124" s="100"/>
      <c r="N124" s="196"/>
      <c r="O124" s="101"/>
      <c r="P124" s="197">
        <f>P125+P129+P158</f>
        <v>0</v>
      </c>
      <c r="Q124" s="101"/>
      <c r="R124" s="197">
        <f>R125+R129+R158</f>
        <v>0.57335000000000014</v>
      </c>
      <c r="S124" s="101"/>
      <c r="T124" s="198">
        <f>T125+T129+T158</f>
        <v>0.51659999999999995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77</v>
      </c>
      <c r="AU124" s="14" t="s">
        <v>108</v>
      </c>
      <c r="BK124" s="199">
        <f>BK125+BK129+BK158</f>
        <v>0</v>
      </c>
    </row>
    <row r="125" s="12" customFormat="1" ht="25.92" customHeight="1">
      <c r="A125" s="12"/>
      <c r="B125" s="200"/>
      <c r="C125" s="201"/>
      <c r="D125" s="202" t="s">
        <v>77</v>
      </c>
      <c r="E125" s="203" t="s">
        <v>143</v>
      </c>
      <c r="F125" s="203" t="s">
        <v>144</v>
      </c>
      <c r="G125" s="201"/>
      <c r="H125" s="201"/>
      <c r="I125" s="204"/>
      <c r="J125" s="205">
        <f>BK125</f>
        <v>0</v>
      </c>
      <c r="K125" s="201"/>
      <c r="L125" s="206"/>
      <c r="M125" s="207"/>
      <c r="N125" s="208"/>
      <c r="O125" s="208"/>
      <c r="P125" s="209">
        <f>P126</f>
        <v>0</v>
      </c>
      <c r="Q125" s="208"/>
      <c r="R125" s="209">
        <f>R126</f>
        <v>0</v>
      </c>
      <c r="S125" s="208"/>
      <c r="T125" s="21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86</v>
      </c>
      <c r="AT125" s="212" t="s">
        <v>77</v>
      </c>
      <c r="AU125" s="212" t="s">
        <v>78</v>
      </c>
      <c r="AY125" s="211" t="s">
        <v>125</v>
      </c>
      <c r="BK125" s="213">
        <f>BK126</f>
        <v>0</v>
      </c>
    </row>
    <row r="126" s="12" customFormat="1" ht="22.8" customHeight="1">
      <c r="A126" s="12"/>
      <c r="B126" s="200"/>
      <c r="C126" s="201"/>
      <c r="D126" s="202" t="s">
        <v>77</v>
      </c>
      <c r="E126" s="214" t="s">
        <v>193</v>
      </c>
      <c r="F126" s="214" t="s">
        <v>194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SUM(P127:P128)</f>
        <v>0</v>
      </c>
      <c r="Q126" s="208"/>
      <c r="R126" s="209">
        <f>SUM(R127:R128)</f>
        <v>0</v>
      </c>
      <c r="S126" s="208"/>
      <c r="T126" s="210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86</v>
      </c>
      <c r="AT126" s="212" t="s">
        <v>77</v>
      </c>
      <c r="AU126" s="212" t="s">
        <v>86</v>
      </c>
      <c r="AY126" s="211" t="s">
        <v>125</v>
      </c>
      <c r="BK126" s="213">
        <f>SUM(BK127:BK128)</f>
        <v>0</v>
      </c>
    </row>
    <row r="127" s="2" customFormat="1" ht="24.15" customHeight="1">
      <c r="A127" s="35"/>
      <c r="B127" s="36"/>
      <c r="C127" s="216" t="s">
        <v>596</v>
      </c>
      <c r="D127" s="216" t="s">
        <v>128</v>
      </c>
      <c r="E127" s="217" t="s">
        <v>196</v>
      </c>
      <c r="F127" s="218" t="s">
        <v>197</v>
      </c>
      <c r="G127" s="219" t="s">
        <v>198</v>
      </c>
      <c r="H127" s="220">
        <v>0.5</v>
      </c>
      <c r="I127" s="221"/>
      <c r="J127" s="222">
        <f>ROUND(I127*H127,2)</f>
        <v>0</v>
      </c>
      <c r="K127" s="223"/>
      <c r="L127" s="41"/>
      <c r="M127" s="231" t="s">
        <v>1</v>
      </c>
      <c r="N127" s="232" t="s">
        <v>43</v>
      </c>
      <c r="O127" s="88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9" t="s">
        <v>150</v>
      </c>
      <c r="AT127" s="229" t="s">
        <v>128</v>
      </c>
      <c r="AU127" s="229" t="s">
        <v>88</v>
      </c>
      <c r="AY127" s="14" t="s">
        <v>125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4" t="s">
        <v>86</v>
      </c>
      <c r="BK127" s="230">
        <f>ROUND(I127*H127,2)</f>
        <v>0</v>
      </c>
      <c r="BL127" s="14" t="s">
        <v>150</v>
      </c>
      <c r="BM127" s="229" t="s">
        <v>748</v>
      </c>
    </row>
    <row r="128" s="2" customFormat="1" ht="24.15" customHeight="1">
      <c r="A128" s="35"/>
      <c r="B128" s="36"/>
      <c r="C128" s="216" t="s">
        <v>572</v>
      </c>
      <c r="D128" s="216" t="s">
        <v>128</v>
      </c>
      <c r="E128" s="217" t="s">
        <v>200</v>
      </c>
      <c r="F128" s="218" t="s">
        <v>201</v>
      </c>
      <c r="G128" s="219" t="s">
        <v>198</v>
      </c>
      <c r="H128" s="220">
        <v>5</v>
      </c>
      <c r="I128" s="221"/>
      <c r="J128" s="222">
        <f>ROUND(I128*H128,2)</f>
        <v>0</v>
      </c>
      <c r="K128" s="223"/>
      <c r="L128" s="41"/>
      <c r="M128" s="231" t="s">
        <v>1</v>
      </c>
      <c r="N128" s="232" t="s">
        <v>43</v>
      </c>
      <c r="O128" s="88"/>
      <c r="P128" s="233">
        <f>O128*H128</f>
        <v>0</v>
      </c>
      <c r="Q128" s="233">
        <v>0</v>
      </c>
      <c r="R128" s="233">
        <f>Q128*H128</f>
        <v>0</v>
      </c>
      <c r="S128" s="233">
        <v>0</v>
      </c>
      <c r="T128" s="23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9" t="s">
        <v>150</v>
      </c>
      <c r="AT128" s="229" t="s">
        <v>128</v>
      </c>
      <c r="AU128" s="229" t="s">
        <v>88</v>
      </c>
      <c r="AY128" s="14" t="s">
        <v>125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4" t="s">
        <v>86</v>
      </c>
      <c r="BK128" s="230">
        <f>ROUND(I128*H128,2)</f>
        <v>0</v>
      </c>
      <c r="BL128" s="14" t="s">
        <v>150</v>
      </c>
      <c r="BM128" s="229" t="s">
        <v>749</v>
      </c>
    </row>
    <row r="129" s="12" customFormat="1" ht="25.92" customHeight="1">
      <c r="A129" s="12"/>
      <c r="B129" s="200"/>
      <c r="C129" s="201"/>
      <c r="D129" s="202" t="s">
        <v>77</v>
      </c>
      <c r="E129" s="203" t="s">
        <v>124</v>
      </c>
      <c r="F129" s="203" t="s">
        <v>218</v>
      </c>
      <c r="G129" s="201"/>
      <c r="H129" s="201"/>
      <c r="I129" s="204"/>
      <c r="J129" s="205">
        <f>BK129</f>
        <v>0</v>
      </c>
      <c r="K129" s="201"/>
      <c r="L129" s="206"/>
      <c r="M129" s="207"/>
      <c r="N129" s="208"/>
      <c r="O129" s="208"/>
      <c r="P129" s="209">
        <f>P130+P149+P151</f>
        <v>0</v>
      </c>
      <c r="Q129" s="208"/>
      <c r="R129" s="209">
        <f>R130+R149+R151</f>
        <v>0.57335000000000014</v>
      </c>
      <c r="S129" s="208"/>
      <c r="T129" s="210">
        <f>T130+T149+T151</f>
        <v>0.51659999999999995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88</v>
      </c>
      <c r="AT129" s="212" t="s">
        <v>77</v>
      </c>
      <c r="AU129" s="212" t="s">
        <v>78</v>
      </c>
      <c r="AY129" s="211" t="s">
        <v>125</v>
      </c>
      <c r="BK129" s="213">
        <f>BK130+BK149+BK151</f>
        <v>0</v>
      </c>
    </row>
    <row r="130" s="12" customFormat="1" ht="22.8" customHeight="1">
      <c r="A130" s="12"/>
      <c r="B130" s="200"/>
      <c r="C130" s="201"/>
      <c r="D130" s="202" t="s">
        <v>77</v>
      </c>
      <c r="E130" s="214" t="s">
        <v>750</v>
      </c>
      <c r="F130" s="214" t="s">
        <v>751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SUM(P131:P148)</f>
        <v>0</v>
      </c>
      <c r="Q130" s="208"/>
      <c r="R130" s="209">
        <f>SUM(R131:R148)</f>
        <v>0.55756000000000006</v>
      </c>
      <c r="S130" s="208"/>
      <c r="T130" s="210">
        <f>SUM(T131:T148)</f>
        <v>0.51659999999999995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88</v>
      </c>
      <c r="AT130" s="212" t="s">
        <v>77</v>
      </c>
      <c r="AU130" s="212" t="s">
        <v>86</v>
      </c>
      <c r="AY130" s="211" t="s">
        <v>125</v>
      </c>
      <c r="BK130" s="213">
        <f>SUM(BK131:BK148)</f>
        <v>0</v>
      </c>
    </row>
    <row r="131" s="2" customFormat="1" ht="24.15" customHeight="1">
      <c r="A131" s="35"/>
      <c r="B131" s="36"/>
      <c r="C131" s="216" t="s">
        <v>86</v>
      </c>
      <c r="D131" s="216" t="s">
        <v>128</v>
      </c>
      <c r="E131" s="217" t="s">
        <v>752</v>
      </c>
      <c r="F131" s="218" t="s">
        <v>753</v>
      </c>
      <c r="G131" s="219" t="s">
        <v>261</v>
      </c>
      <c r="H131" s="220">
        <v>30</v>
      </c>
      <c r="I131" s="221"/>
      <c r="J131" s="222">
        <f>ROUND(I131*H131,2)</f>
        <v>0</v>
      </c>
      <c r="K131" s="223"/>
      <c r="L131" s="41"/>
      <c r="M131" s="231" t="s">
        <v>1</v>
      </c>
      <c r="N131" s="232" t="s">
        <v>43</v>
      </c>
      <c r="O131" s="88"/>
      <c r="P131" s="233">
        <f>O131*H131</f>
        <v>0</v>
      </c>
      <c r="Q131" s="233">
        <v>0.00147</v>
      </c>
      <c r="R131" s="233">
        <f>Q131*H131</f>
        <v>0.0441</v>
      </c>
      <c r="S131" s="233">
        <v>0</v>
      </c>
      <c r="T131" s="23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132</v>
      </c>
      <c r="AT131" s="229" t="s">
        <v>128</v>
      </c>
      <c r="AU131" s="229" t="s">
        <v>88</v>
      </c>
      <c r="AY131" s="14" t="s">
        <v>125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86</v>
      </c>
      <c r="BK131" s="230">
        <f>ROUND(I131*H131,2)</f>
        <v>0</v>
      </c>
      <c r="BL131" s="14" t="s">
        <v>132</v>
      </c>
      <c r="BM131" s="229" t="s">
        <v>754</v>
      </c>
    </row>
    <row r="132" s="2" customFormat="1" ht="24.15" customHeight="1">
      <c r="A132" s="35"/>
      <c r="B132" s="36"/>
      <c r="C132" s="216" t="s">
        <v>564</v>
      </c>
      <c r="D132" s="216" t="s">
        <v>128</v>
      </c>
      <c r="E132" s="217" t="s">
        <v>755</v>
      </c>
      <c r="F132" s="218" t="s">
        <v>756</v>
      </c>
      <c r="G132" s="219" t="s">
        <v>261</v>
      </c>
      <c r="H132" s="220">
        <v>30</v>
      </c>
      <c r="I132" s="221"/>
      <c r="J132" s="222">
        <f>ROUND(I132*H132,2)</f>
        <v>0</v>
      </c>
      <c r="K132" s="223"/>
      <c r="L132" s="41"/>
      <c r="M132" s="231" t="s">
        <v>1</v>
      </c>
      <c r="N132" s="232" t="s">
        <v>43</v>
      </c>
      <c r="O132" s="88"/>
      <c r="P132" s="233">
        <f>O132*H132</f>
        <v>0</v>
      </c>
      <c r="Q132" s="233">
        <v>0.00038999999999999999</v>
      </c>
      <c r="R132" s="233">
        <f>Q132*H132</f>
        <v>0.0117</v>
      </c>
      <c r="S132" s="233">
        <v>0.0034199999999999999</v>
      </c>
      <c r="T132" s="234">
        <f>S132*H132</f>
        <v>0.1026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132</v>
      </c>
      <c r="AT132" s="229" t="s">
        <v>128</v>
      </c>
      <c r="AU132" s="229" t="s">
        <v>88</v>
      </c>
      <c r="AY132" s="14" t="s">
        <v>125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86</v>
      </c>
      <c r="BK132" s="230">
        <f>ROUND(I132*H132,2)</f>
        <v>0</v>
      </c>
      <c r="BL132" s="14" t="s">
        <v>132</v>
      </c>
      <c r="BM132" s="229" t="s">
        <v>757</v>
      </c>
    </row>
    <row r="133" s="2" customFormat="1" ht="24.15" customHeight="1">
      <c r="A133" s="35"/>
      <c r="B133" s="36"/>
      <c r="C133" s="216" t="s">
        <v>544</v>
      </c>
      <c r="D133" s="216" t="s">
        <v>128</v>
      </c>
      <c r="E133" s="217" t="s">
        <v>758</v>
      </c>
      <c r="F133" s="218" t="s">
        <v>759</v>
      </c>
      <c r="G133" s="219" t="s">
        <v>261</v>
      </c>
      <c r="H133" s="220">
        <v>50</v>
      </c>
      <c r="I133" s="221"/>
      <c r="J133" s="222">
        <f>ROUND(I133*H133,2)</f>
        <v>0</v>
      </c>
      <c r="K133" s="223"/>
      <c r="L133" s="41"/>
      <c r="M133" s="231" t="s">
        <v>1</v>
      </c>
      <c r="N133" s="232" t="s">
        <v>43</v>
      </c>
      <c r="O133" s="88"/>
      <c r="P133" s="233">
        <f>O133*H133</f>
        <v>0</v>
      </c>
      <c r="Q133" s="233">
        <v>0.00038999999999999999</v>
      </c>
      <c r="R133" s="233">
        <f>Q133*H133</f>
        <v>0.0195</v>
      </c>
      <c r="S133" s="233">
        <v>0.0082799999999999992</v>
      </c>
      <c r="T133" s="234">
        <f>S133*H133</f>
        <v>0.41399999999999998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132</v>
      </c>
      <c r="AT133" s="229" t="s">
        <v>128</v>
      </c>
      <c r="AU133" s="229" t="s">
        <v>88</v>
      </c>
      <c r="AY133" s="14" t="s">
        <v>125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86</v>
      </c>
      <c r="BK133" s="230">
        <f>ROUND(I133*H133,2)</f>
        <v>0</v>
      </c>
      <c r="BL133" s="14" t="s">
        <v>132</v>
      </c>
      <c r="BM133" s="229" t="s">
        <v>760</v>
      </c>
    </row>
    <row r="134" s="2" customFormat="1" ht="24.15" customHeight="1">
      <c r="A134" s="35"/>
      <c r="B134" s="36"/>
      <c r="C134" s="216" t="s">
        <v>530</v>
      </c>
      <c r="D134" s="216" t="s">
        <v>128</v>
      </c>
      <c r="E134" s="217" t="s">
        <v>761</v>
      </c>
      <c r="F134" s="218" t="s">
        <v>762</v>
      </c>
      <c r="G134" s="219" t="s">
        <v>261</v>
      </c>
      <c r="H134" s="220">
        <v>32</v>
      </c>
      <c r="I134" s="221"/>
      <c r="J134" s="222">
        <f>ROUND(I134*H134,2)</f>
        <v>0</v>
      </c>
      <c r="K134" s="223"/>
      <c r="L134" s="41"/>
      <c r="M134" s="231" t="s">
        <v>1</v>
      </c>
      <c r="N134" s="232" t="s">
        <v>43</v>
      </c>
      <c r="O134" s="88"/>
      <c r="P134" s="233">
        <f>O134*H134</f>
        <v>0</v>
      </c>
      <c r="Q134" s="233">
        <v>0.0088800000000000007</v>
      </c>
      <c r="R134" s="233">
        <f>Q134*H134</f>
        <v>0.28416000000000002</v>
      </c>
      <c r="S134" s="233">
        <v>0</v>
      </c>
      <c r="T134" s="23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132</v>
      </c>
      <c r="AT134" s="229" t="s">
        <v>128</v>
      </c>
      <c r="AU134" s="229" t="s">
        <v>88</v>
      </c>
      <c r="AY134" s="14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86</v>
      </c>
      <c r="BK134" s="230">
        <f>ROUND(I134*H134,2)</f>
        <v>0</v>
      </c>
      <c r="BL134" s="14" t="s">
        <v>132</v>
      </c>
      <c r="BM134" s="229" t="s">
        <v>763</v>
      </c>
    </row>
    <row r="135" s="2" customFormat="1" ht="16.5" customHeight="1">
      <c r="A135" s="35"/>
      <c r="B135" s="36"/>
      <c r="C135" s="216" t="s">
        <v>534</v>
      </c>
      <c r="D135" s="216" t="s">
        <v>128</v>
      </c>
      <c r="E135" s="217" t="s">
        <v>764</v>
      </c>
      <c r="F135" s="218" t="s">
        <v>765</v>
      </c>
      <c r="G135" s="219" t="s">
        <v>261</v>
      </c>
      <c r="H135" s="220">
        <v>4</v>
      </c>
      <c r="I135" s="221"/>
      <c r="J135" s="222">
        <f>ROUND(I135*H135,2)</f>
        <v>0</v>
      </c>
      <c r="K135" s="223"/>
      <c r="L135" s="41"/>
      <c r="M135" s="231" t="s">
        <v>1</v>
      </c>
      <c r="N135" s="232" t="s">
        <v>43</v>
      </c>
      <c r="O135" s="88"/>
      <c r="P135" s="233">
        <f>O135*H135</f>
        <v>0</v>
      </c>
      <c r="Q135" s="233">
        <v>0.015350000000000001</v>
      </c>
      <c r="R135" s="233">
        <f>Q135*H135</f>
        <v>0.061400000000000003</v>
      </c>
      <c r="S135" s="233">
        <v>0</v>
      </c>
      <c r="T135" s="23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132</v>
      </c>
      <c r="AT135" s="229" t="s">
        <v>128</v>
      </c>
      <c r="AU135" s="229" t="s">
        <v>88</v>
      </c>
      <c r="AY135" s="14" t="s">
        <v>125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86</v>
      </c>
      <c r="BK135" s="230">
        <f>ROUND(I135*H135,2)</f>
        <v>0</v>
      </c>
      <c r="BL135" s="14" t="s">
        <v>132</v>
      </c>
      <c r="BM135" s="229" t="s">
        <v>766</v>
      </c>
    </row>
    <row r="136" s="2" customFormat="1" ht="21.75" customHeight="1">
      <c r="A136" s="35"/>
      <c r="B136" s="36"/>
      <c r="C136" s="216" t="s">
        <v>548</v>
      </c>
      <c r="D136" s="216" t="s">
        <v>128</v>
      </c>
      <c r="E136" s="217" t="s">
        <v>767</v>
      </c>
      <c r="F136" s="218" t="s">
        <v>768</v>
      </c>
      <c r="G136" s="219" t="s">
        <v>149</v>
      </c>
      <c r="H136" s="220">
        <v>1</v>
      </c>
      <c r="I136" s="221"/>
      <c r="J136" s="222">
        <f>ROUND(I136*H136,2)</f>
        <v>0</v>
      </c>
      <c r="K136" s="223"/>
      <c r="L136" s="41"/>
      <c r="M136" s="231" t="s">
        <v>1</v>
      </c>
      <c r="N136" s="232" t="s">
        <v>43</v>
      </c>
      <c r="O136" s="88"/>
      <c r="P136" s="233">
        <f>O136*H136</f>
        <v>0</v>
      </c>
      <c r="Q136" s="233">
        <v>0</v>
      </c>
      <c r="R136" s="233">
        <f>Q136*H136</f>
        <v>0</v>
      </c>
      <c r="S136" s="233">
        <v>0</v>
      </c>
      <c r="T136" s="23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132</v>
      </c>
      <c r="AT136" s="229" t="s">
        <v>128</v>
      </c>
      <c r="AU136" s="229" t="s">
        <v>88</v>
      </c>
      <c r="AY136" s="14" t="s">
        <v>125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86</v>
      </c>
      <c r="BK136" s="230">
        <f>ROUND(I136*H136,2)</f>
        <v>0</v>
      </c>
      <c r="BL136" s="14" t="s">
        <v>132</v>
      </c>
      <c r="BM136" s="229" t="s">
        <v>769</v>
      </c>
    </row>
    <row r="137" s="2" customFormat="1" ht="16.5" customHeight="1">
      <c r="A137" s="35"/>
      <c r="B137" s="36"/>
      <c r="C137" s="216" t="s">
        <v>308</v>
      </c>
      <c r="D137" s="216" t="s">
        <v>128</v>
      </c>
      <c r="E137" s="217" t="s">
        <v>770</v>
      </c>
      <c r="F137" s="218" t="s">
        <v>771</v>
      </c>
      <c r="G137" s="219" t="s">
        <v>149</v>
      </c>
      <c r="H137" s="220">
        <v>4</v>
      </c>
      <c r="I137" s="221"/>
      <c r="J137" s="222">
        <f>ROUND(I137*H137,2)</f>
        <v>0</v>
      </c>
      <c r="K137" s="223"/>
      <c r="L137" s="41"/>
      <c r="M137" s="231" t="s">
        <v>1</v>
      </c>
      <c r="N137" s="232" t="s">
        <v>43</v>
      </c>
      <c r="O137" s="88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132</v>
      </c>
      <c r="AT137" s="229" t="s">
        <v>128</v>
      </c>
      <c r="AU137" s="229" t="s">
        <v>88</v>
      </c>
      <c r="AY137" s="14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86</v>
      </c>
      <c r="BK137" s="230">
        <f>ROUND(I137*H137,2)</f>
        <v>0</v>
      </c>
      <c r="BL137" s="14" t="s">
        <v>132</v>
      </c>
      <c r="BM137" s="229" t="s">
        <v>772</v>
      </c>
    </row>
    <row r="138" s="2" customFormat="1" ht="16.5" customHeight="1">
      <c r="A138" s="35"/>
      <c r="B138" s="36"/>
      <c r="C138" s="216" t="s">
        <v>312</v>
      </c>
      <c r="D138" s="216" t="s">
        <v>128</v>
      </c>
      <c r="E138" s="217" t="s">
        <v>773</v>
      </c>
      <c r="F138" s="218" t="s">
        <v>774</v>
      </c>
      <c r="G138" s="219" t="s">
        <v>261</v>
      </c>
      <c r="H138" s="220">
        <v>62</v>
      </c>
      <c r="I138" s="221"/>
      <c r="J138" s="222">
        <f>ROUND(I138*H138,2)</f>
        <v>0</v>
      </c>
      <c r="K138" s="223"/>
      <c r="L138" s="41"/>
      <c r="M138" s="231" t="s">
        <v>1</v>
      </c>
      <c r="N138" s="232" t="s">
        <v>43</v>
      </c>
      <c r="O138" s="88"/>
      <c r="P138" s="233">
        <f>O138*H138</f>
        <v>0</v>
      </c>
      <c r="Q138" s="233">
        <v>0</v>
      </c>
      <c r="R138" s="233">
        <f>Q138*H138</f>
        <v>0</v>
      </c>
      <c r="S138" s="233">
        <v>0</v>
      </c>
      <c r="T138" s="23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132</v>
      </c>
      <c r="AT138" s="229" t="s">
        <v>128</v>
      </c>
      <c r="AU138" s="229" t="s">
        <v>88</v>
      </c>
      <c r="AY138" s="14" t="s">
        <v>125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86</v>
      </c>
      <c r="BK138" s="230">
        <f>ROUND(I138*H138,2)</f>
        <v>0</v>
      </c>
      <c r="BL138" s="14" t="s">
        <v>132</v>
      </c>
      <c r="BM138" s="229" t="s">
        <v>775</v>
      </c>
    </row>
    <row r="139" s="2" customFormat="1" ht="16.5" customHeight="1">
      <c r="A139" s="35"/>
      <c r="B139" s="36"/>
      <c r="C139" s="216" t="s">
        <v>195</v>
      </c>
      <c r="D139" s="216" t="s">
        <v>128</v>
      </c>
      <c r="E139" s="217" t="s">
        <v>776</v>
      </c>
      <c r="F139" s="218" t="s">
        <v>777</v>
      </c>
      <c r="G139" s="219" t="s">
        <v>149</v>
      </c>
      <c r="H139" s="220">
        <v>1</v>
      </c>
      <c r="I139" s="221"/>
      <c r="J139" s="222">
        <f>ROUND(I139*H139,2)</f>
        <v>0</v>
      </c>
      <c r="K139" s="223"/>
      <c r="L139" s="41"/>
      <c r="M139" s="231" t="s">
        <v>1</v>
      </c>
      <c r="N139" s="232" t="s">
        <v>43</v>
      </c>
      <c r="O139" s="88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132</v>
      </c>
      <c r="AT139" s="229" t="s">
        <v>128</v>
      </c>
      <c r="AU139" s="229" t="s">
        <v>88</v>
      </c>
      <c r="AY139" s="14" t="s">
        <v>125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86</v>
      </c>
      <c r="BK139" s="230">
        <f>ROUND(I139*H139,2)</f>
        <v>0</v>
      </c>
      <c r="BL139" s="14" t="s">
        <v>132</v>
      </c>
      <c r="BM139" s="229" t="s">
        <v>778</v>
      </c>
    </row>
    <row r="140" s="2" customFormat="1" ht="16.5" customHeight="1">
      <c r="A140" s="35"/>
      <c r="B140" s="36"/>
      <c r="C140" s="216" t="s">
        <v>556</v>
      </c>
      <c r="D140" s="216" t="s">
        <v>128</v>
      </c>
      <c r="E140" s="217" t="s">
        <v>779</v>
      </c>
      <c r="F140" s="218" t="s">
        <v>780</v>
      </c>
      <c r="G140" s="219" t="s">
        <v>293</v>
      </c>
      <c r="H140" s="220">
        <v>1</v>
      </c>
      <c r="I140" s="221"/>
      <c r="J140" s="222">
        <f>ROUND(I140*H140,2)</f>
        <v>0</v>
      </c>
      <c r="K140" s="223"/>
      <c r="L140" s="41"/>
      <c r="M140" s="231" t="s">
        <v>1</v>
      </c>
      <c r="N140" s="232" t="s">
        <v>43</v>
      </c>
      <c r="O140" s="88"/>
      <c r="P140" s="233">
        <f>O140*H140</f>
        <v>0</v>
      </c>
      <c r="Q140" s="233">
        <v>0.01188</v>
      </c>
      <c r="R140" s="233">
        <f>Q140*H140</f>
        <v>0.01188</v>
      </c>
      <c r="S140" s="233">
        <v>0</v>
      </c>
      <c r="T140" s="23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9" t="s">
        <v>132</v>
      </c>
      <c r="AT140" s="229" t="s">
        <v>128</v>
      </c>
      <c r="AU140" s="229" t="s">
        <v>88</v>
      </c>
      <c r="AY140" s="14" t="s">
        <v>125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86</v>
      </c>
      <c r="BK140" s="230">
        <f>ROUND(I140*H140,2)</f>
        <v>0</v>
      </c>
      <c r="BL140" s="14" t="s">
        <v>132</v>
      </c>
      <c r="BM140" s="229" t="s">
        <v>781</v>
      </c>
    </row>
    <row r="141" s="2" customFormat="1" ht="16.5" customHeight="1">
      <c r="A141" s="35"/>
      <c r="B141" s="36"/>
      <c r="C141" s="235" t="s">
        <v>210</v>
      </c>
      <c r="D141" s="235" t="s">
        <v>222</v>
      </c>
      <c r="E141" s="236" t="s">
        <v>450</v>
      </c>
      <c r="F141" s="237" t="s">
        <v>782</v>
      </c>
      <c r="G141" s="238" t="s">
        <v>131</v>
      </c>
      <c r="H141" s="239">
        <v>1</v>
      </c>
      <c r="I141" s="240"/>
      <c r="J141" s="241">
        <f>ROUND(I141*H141,2)</f>
        <v>0</v>
      </c>
      <c r="K141" s="242"/>
      <c r="L141" s="243"/>
      <c r="M141" s="244" t="s">
        <v>1</v>
      </c>
      <c r="N141" s="245" t="s">
        <v>43</v>
      </c>
      <c r="O141" s="88"/>
      <c r="P141" s="233">
        <f>O141*H141</f>
        <v>0</v>
      </c>
      <c r="Q141" s="233">
        <v>0.10000000000000001</v>
      </c>
      <c r="R141" s="233">
        <f>Q141*H141</f>
        <v>0.10000000000000001</v>
      </c>
      <c r="S141" s="233">
        <v>0</v>
      </c>
      <c r="T141" s="23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225</v>
      </c>
      <c r="AT141" s="229" t="s">
        <v>222</v>
      </c>
      <c r="AU141" s="229" t="s">
        <v>88</v>
      </c>
      <c r="AY141" s="14" t="s">
        <v>125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86</v>
      </c>
      <c r="BK141" s="230">
        <f>ROUND(I141*H141,2)</f>
        <v>0</v>
      </c>
      <c r="BL141" s="14" t="s">
        <v>132</v>
      </c>
      <c r="BM141" s="229" t="s">
        <v>783</v>
      </c>
    </row>
    <row r="142" s="2" customFormat="1" ht="24.15" customHeight="1">
      <c r="A142" s="35"/>
      <c r="B142" s="36"/>
      <c r="C142" s="216" t="s">
        <v>560</v>
      </c>
      <c r="D142" s="216" t="s">
        <v>128</v>
      </c>
      <c r="E142" s="217" t="s">
        <v>784</v>
      </c>
      <c r="F142" s="218" t="s">
        <v>785</v>
      </c>
      <c r="G142" s="219" t="s">
        <v>149</v>
      </c>
      <c r="H142" s="220">
        <v>3</v>
      </c>
      <c r="I142" s="221"/>
      <c r="J142" s="222">
        <f>ROUND(I142*H142,2)</f>
        <v>0</v>
      </c>
      <c r="K142" s="223"/>
      <c r="L142" s="41"/>
      <c r="M142" s="231" t="s">
        <v>1</v>
      </c>
      <c r="N142" s="232" t="s">
        <v>43</v>
      </c>
      <c r="O142" s="88"/>
      <c r="P142" s="233">
        <f>O142*H142</f>
        <v>0</v>
      </c>
      <c r="Q142" s="233">
        <v>0.0080300000000000007</v>
      </c>
      <c r="R142" s="233">
        <f>Q142*H142</f>
        <v>0.02409</v>
      </c>
      <c r="S142" s="233">
        <v>0</v>
      </c>
      <c r="T142" s="23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9" t="s">
        <v>132</v>
      </c>
      <c r="AT142" s="229" t="s">
        <v>128</v>
      </c>
      <c r="AU142" s="229" t="s">
        <v>88</v>
      </c>
      <c r="AY142" s="14" t="s">
        <v>125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4" t="s">
        <v>86</v>
      </c>
      <c r="BK142" s="230">
        <f>ROUND(I142*H142,2)</f>
        <v>0</v>
      </c>
      <c r="BL142" s="14" t="s">
        <v>132</v>
      </c>
      <c r="BM142" s="229" t="s">
        <v>786</v>
      </c>
    </row>
    <row r="143" s="2" customFormat="1" ht="21.75" customHeight="1">
      <c r="A143" s="35"/>
      <c r="B143" s="36"/>
      <c r="C143" s="216" t="s">
        <v>214</v>
      </c>
      <c r="D143" s="216" t="s">
        <v>128</v>
      </c>
      <c r="E143" s="217" t="s">
        <v>787</v>
      </c>
      <c r="F143" s="218" t="s">
        <v>788</v>
      </c>
      <c r="G143" s="219" t="s">
        <v>149</v>
      </c>
      <c r="H143" s="220">
        <v>1</v>
      </c>
      <c r="I143" s="221"/>
      <c r="J143" s="222">
        <f>ROUND(I143*H143,2)</f>
        <v>0</v>
      </c>
      <c r="K143" s="223"/>
      <c r="L143" s="41"/>
      <c r="M143" s="231" t="s">
        <v>1</v>
      </c>
      <c r="N143" s="232" t="s">
        <v>43</v>
      </c>
      <c r="O143" s="88"/>
      <c r="P143" s="233">
        <f>O143*H143</f>
        <v>0</v>
      </c>
      <c r="Q143" s="233">
        <v>0.00018000000000000001</v>
      </c>
      <c r="R143" s="233">
        <f>Q143*H143</f>
        <v>0.00018000000000000001</v>
      </c>
      <c r="S143" s="233">
        <v>0</v>
      </c>
      <c r="T143" s="23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132</v>
      </c>
      <c r="AT143" s="229" t="s">
        <v>128</v>
      </c>
      <c r="AU143" s="229" t="s">
        <v>88</v>
      </c>
      <c r="AY143" s="14" t="s">
        <v>125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86</v>
      </c>
      <c r="BK143" s="230">
        <f>ROUND(I143*H143,2)</f>
        <v>0</v>
      </c>
      <c r="BL143" s="14" t="s">
        <v>132</v>
      </c>
      <c r="BM143" s="229" t="s">
        <v>789</v>
      </c>
    </row>
    <row r="144" s="2" customFormat="1" ht="24.15" customHeight="1">
      <c r="A144" s="35"/>
      <c r="B144" s="36"/>
      <c r="C144" s="216" t="s">
        <v>221</v>
      </c>
      <c r="D144" s="216" t="s">
        <v>128</v>
      </c>
      <c r="E144" s="217" t="s">
        <v>790</v>
      </c>
      <c r="F144" s="218" t="s">
        <v>791</v>
      </c>
      <c r="G144" s="219" t="s">
        <v>293</v>
      </c>
      <c r="H144" s="220">
        <v>1</v>
      </c>
      <c r="I144" s="221"/>
      <c r="J144" s="222">
        <f>ROUND(I144*H144,2)</f>
        <v>0</v>
      </c>
      <c r="K144" s="223"/>
      <c r="L144" s="41"/>
      <c r="M144" s="231" t="s">
        <v>1</v>
      </c>
      <c r="N144" s="232" t="s">
        <v>43</v>
      </c>
      <c r="O144" s="88"/>
      <c r="P144" s="233">
        <f>O144*H144</f>
        <v>0</v>
      </c>
      <c r="Q144" s="233">
        <v>6.9999999999999994E-05</v>
      </c>
      <c r="R144" s="233">
        <f>Q144*H144</f>
        <v>6.9999999999999994E-05</v>
      </c>
      <c r="S144" s="233">
        <v>0</v>
      </c>
      <c r="T144" s="23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9" t="s">
        <v>132</v>
      </c>
      <c r="AT144" s="229" t="s">
        <v>128</v>
      </c>
      <c r="AU144" s="229" t="s">
        <v>88</v>
      </c>
      <c r="AY144" s="14" t="s">
        <v>125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4" t="s">
        <v>86</v>
      </c>
      <c r="BK144" s="230">
        <f>ROUND(I144*H144,2)</f>
        <v>0</v>
      </c>
      <c r="BL144" s="14" t="s">
        <v>132</v>
      </c>
      <c r="BM144" s="229" t="s">
        <v>792</v>
      </c>
    </row>
    <row r="145" s="2" customFormat="1" ht="24.15" customHeight="1">
      <c r="A145" s="35"/>
      <c r="B145" s="36"/>
      <c r="C145" s="216" t="s">
        <v>7</v>
      </c>
      <c r="D145" s="216" t="s">
        <v>128</v>
      </c>
      <c r="E145" s="217" t="s">
        <v>793</v>
      </c>
      <c r="F145" s="218" t="s">
        <v>794</v>
      </c>
      <c r="G145" s="219" t="s">
        <v>149</v>
      </c>
      <c r="H145" s="220">
        <v>2</v>
      </c>
      <c r="I145" s="221"/>
      <c r="J145" s="222">
        <f>ROUND(I145*H145,2)</f>
        <v>0</v>
      </c>
      <c r="K145" s="223"/>
      <c r="L145" s="41"/>
      <c r="M145" s="231" t="s">
        <v>1</v>
      </c>
      <c r="N145" s="232" t="s">
        <v>43</v>
      </c>
      <c r="O145" s="88"/>
      <c r="P145" s="233">
        <f>O145*H145</f>
        <v>0</v>
      </c>
      <c r="Q145" s="233">
        <v>0.00024000000000000001</v>
      </c>
      <c r="R145" s="233">
        <f>Q145*H145</f>
        <v>0.00048000000000000001</v>
      </c>
      <c r="S145" s="233">
        <v>0</v>
      </c>
      <c r="T145" s="23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132</v>
      </c>
      <c r="AT145" s="229" t="s">
        <v>128</v>
      </c>
      <c r="AU145" s="229" t="s">
        <v>88</v>
      </c>
      <c r="AY145" s="14" t="s">
        <v>125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86</v>
      </c>
      <c r="BK145" s="230">
        <f>ROUND(I145*H145,2)</f>
        <v>0</v>
      </c>
      <c r="BL145" s="14" t="s">
        <v>132</v>
      </c>
      <c r="BM145" s="229" t="s">
        <v>795</v>
      </c>
    </row>
    <row r="146" s="2" customFormat="1" ht="24.15" customHeight="1">
      <c r="A146" s="35"/>
      <c r="B146" s="36"/>
      <c r="C146" s="216" t="s">
        <v>237</v>
      </c>
      <c r="D146" s="216" t="s">
        <v>128</v>
      </c>
      <c r="E146" s="217" t="s">
        <v>796</v>
      </c>
      <c r="F146" s="218" t="s">
        <v>797</v>
      </c>
      <c r="G146" s="219" t="s">
        <v>149</v>
      </c>
      <c r="H146" s="220">
        <v>2</v>
      </c>
      <c r="I146" s="221"/>
      <c r="J146" s="222">
        <f>ROUND(I146*H146,2)</f>
        <v>0</v>
      </c>
      <c r="K146" s="223"/>
      <c r="L146" s="41"/>
      <c r="M146" s="231" t="s">
        <v>1</v>
      </c>
      <c r="N146" s="232" t="s">
        <v>43</v>
      </c>
      <c r="O146" s="88"/>
      <c r="P146" s="233">
        <f>O146*H146</f>
        <v>0</v>
      </c>
      <c r="Q146" s="233">
        <v>0</v>
      </c>
      <c r="R146" s="233">
        <f>Q146*H146</f>
        <v>0</v>
      </c>
      <c r="S146" s="233">
        <v>0</v>
      </c>
      <c r="T146" s="23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132</v>
      </c>
      <c r="AT146" s="229" t="s">
        <v>128</v>
      </c>
      <c r="AU146" s="229" t="s">
        <v>88</v>
      </c>
      <c r="AY146" s="14" t="s">
        <v>125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86</v>
      </c>
      <c r="BK146" s="230">
        <f>ROUND(I146*H146,2)</f>
        <v>0</v>
      </c>
      <c r="BL146" s="14" t="s">
        <v>132</v>
      </c>
      <c r="BM146" s="229" t="s">
        <v>798</v>
      </c>
    </row>
    <row r="147" s="2" customFormat="1" ht="24.15" customHeight="1">
      <c r="A147" s="35"/>
      <c r="B147" s="36"/>
      <c r="C147" s="216" t="s">
        <v>290</v>
      </c>
      <c r="D147" s="216" t="s">
        <v>128</v>
      </c>
      <c r="E147" s="217" t="s">
        <v>799</v>
      </c>
      <c r="F147" s="218" t="s">
        <v>800</v>
      </c>
      <c r="G147" s="219" t="s">
        <v>198</v>
      </c>
      <c r="H147" s="220">
        <v>0.55800000000000005</v>
      </c>
      <c r="I147" s="221"/>
      <c r="J147" s="222">
        <f>ROUND(I147*H147,2)</f>
        <v>0</v>
      </c>
      <c r="K147" s="223"/>
      <c r="L147" s="41"/>
      <c r="M147" s="231" t="s">
        <v>1</v>
      </c>
      <c r="N147" s="232" t="s">
        <v>43</v>
      </c>
      <c r="O147" s="88"/>
      <c r="P147" s="233">
        <f>O147*H147</f>
        <v>0</v>
      </c>
      <c r="Q147" s="233">
        <v>0</v>
      </c>
      <c r="R147" s="233">
        <f>Q147*H147</f>
        <v>0</v>
      </c>
      <c r="S147" s="233">
        <v>0</v>
      </c>
      <c r="T147" s="23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132</v>
      </c>
      <c r="AT147" s="229" t="s">
        <v>128</v>
      </c>
      <c r="AU147" s="229" t="s">
        <v>88</v>
      </c>
      <c r="AY147" s="14" t="s">
        <v>125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86</v>
      </c>
      <c r="BK147" s="230">
        <f>ROUND(I147*H147,2)</f>
        <v>0</v>
      </c>
      <c r="BL147" s="14" t="s">
        <v>132</v>
      </c>
      <c r="BM147" s="229" t="s">
        <v>801</v>
      </c>
    </row>
    <row r="148" s="2" customFormat="1" ht="24.15" customHeight="1">
      <c r="A148" s="35"/>
      <c r="B148" s="36"/>
      <c r="C148" s="216" t="s">
        <v>430</v>
      </c>
      <c r="D148" s="216" t="s">
        <v>128</v>
      </c>
      <c r="E148" s="217" t="s">
        <v>802</v>
      </c>
      <c r="F148" s="218" t="s">
        <v>803</v>
      </c>
      <c r="G148" s="219" t="s">
        <v>198</v>
      </c>
      <c r="H148" s="220">
        <v>0.55800000000000005</v>
      </c>
      <c r="I148" s="221"/>
      <c r="J148" s="222">
        <f>ROUND(I148*H148,2)</f>
        <v>0</v>
      </c>
      <c r="K148" s="223"/>
      <c r="L148" s="41"/>
      <c r="M148" s="231" t="s">
        <v>1</v>
      </c>
      <c r="N148" s="232" t="s">
        <v>43</v>
      </c>
      <c r="O148" s="88"/>
      <c r="P148" s="233">
        <f>O148*H148</f>
        <v>0</v>
      </c>
      <c r="Q148" s="233">
        <v>0</v>
      </c>
      <c r="R148" s="233">
        <f>Q148*H148</f>
        <v>0</v>
      </c>
      <c r="S148" s="233">
        <v>0</v>
      </c>
      <c r="T148" s="23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9" t="s">
        <v>132</v>
      </c>
      <c r="AT148" s="229" t="s">
        <v>128</v>
      </c>
      <c r="AU148" s="229" t="s">
        <v>88</v>
      </c>
      <c r="AY148" s="14" t="s">
        <v>125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4" t="s">
        <v>86</v>
      </c>
      <c r="BK148" s="230">
        <f>ROUND(I148*H148,2)</f>
        <v>0</v>
      </c>
      <c r="BL148" s="14" t="s">
        <v>132</v>
      </c>
      <c r="BM148" s="229" t="s">
        <v>804</v>
      </c>
    </row>
    <row r="149" s="12" customFormat="1" ht="22.8" customHeight="1">
      <c r="A149" s="12"/>
      <c r="B149" s="200"/>
      <c r="C149" s="201"/>
      <c r="D149" s="202" t="s">
        <v>77</v>
      </c>
      <c r="E149" s="214" t="s">
        <v>391</v>
      </c>
      <c r="F149" s="214" t="s">
        <v>392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P150</f>
        <v>0</v>
      </c>
      <c r="Q149" s="208"/>
      <c r="R149" s="209">
        <f>R150</f>
        <v>0.0076</v>
      </c>
      <c r="S149" s="208"/>
      <c r="T149" s="21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88</v>
      </c>
      <c r="AT149" s="212" t="s">
        <v>77</v>
      </c>
      <c r="AU149" s="212" t="s">
        <v>86</v>
      </c>
      <c r="AY149" s="211" t="s">
        <v>125</v>
      </c>
      <c r="BK149" s="213">
        <f>BK150</f>
        <v>0</v>
      </c>
    </row>
    <row r="150" s="2" customFormat="1" ht="33" customHeight="1">
      <c r="A150" s="35"/>
      <c r="B150" s="36"/>
      <c r="C150" s="216" t="s">
        <v>600</v>
      </c>
      <c r="D150" s="216" t="s">
        <v>128</v>
      </c>
      <c r="E150" s="217" t="s">
        <v>805</v>
      </c>
      <c r="F150" s="218" t="s">
        <v>806</v>
      </c>
      <c r="G150" s="219" t="s">
        <v>149</v>
      </c>
      <c r="H150" s="220">
        <v>2</v>
      </c>
      <c r="I150" s="221"/>
      <c r="J150" s="222">
        <f>ROUND(I150*H150,2)</f>
        <v>0</v>
      </c>
      <c r="K150" s="223"/>
      <c r="L150" s="41"/>
      <c r="M150" s="231" t="s">
        <v>1</v>
      </c>
      <c r="N150" s="232" t="s">
        <v>43</v>
      </c>
      <c r="O150" s="88"/>
      <c r="P150" s="233">
        <f>O150*H150</f>
        <v>0</v>
      </c>
      <c r="Q150" s="233">
        <v>0.0038</v>
      </c>
      <c r="R150" s="233">
        <f>Q150*H150</f>
        <v>0.0076</v>
      </c>
      <c r="S150" s="233">
        <v>0</v>
      </c>
      <c r="T150" s="23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9" t="s">
        <v>132</v>
      </c>
      <c r="AT150" s="229" t="s">
        <v>128</v>
      </c>
      <c r="AU150" s="229" t="s">
        <v>88</v>
      </c>
      <c r="AY150" s="14" t="s">
        <v>125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4" t="s">
        <v>86</v>
      </c>
      <c r="BK150" s="230">
        <f>ROUND(I150*H150,2)</f>
        <v>0</v>
      </c>
      <c r="BL150" s="14" t="s">
        <v>132</v>
      </c>
      <c r="BM150" s="229" t="s">
        <v>807</v>
      </c>
    </row>
    <row r="151" s="12" customFormat="1" ht="22.8" customHeight="1">
      <c r="A151" s="12"/>
      <c r="B151" s="200"/>
      <c r="C151" s="201"/>
      <c r="D151" s="202" t="s">
        <v>77</v>
      </c>
      <c r="E151" s="214" t="s">
        <v>227</v>
      </c>
      <c r="F151" s="214" t="s">
        <v>228</v>
      </c>
      <c r="G151" s="201"/>
      <c r="H151" s="201"/>
      <c r="I151" s="204"/>
      <c r="J151" s="215">
        <f>BK151</f>
        <v>0</v>
      </c>
      <c r="K151" s="201"/>
      <c r="L151" s="206"/>
      <c r="M151" s="207"/>
      <c r="N151" s="208"/>
      <c r="O151" s="208"/>
      <c r="P151" s="209">
        <f>SUM(P152:P157)</f>
        <v>0</v>
      </c>
      <c r="Q151" s="208"/>
      <c r="R151" s="209">
        <f>SUM(R152:R157)</f>
        <v>0.0081900000000000011</v>
      </c>
      <c r="S151" s="208"/>
      <c r="T151" s="210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1" t="s">
        <v>88</v>
      </c>
      <c r="AT151" s="212" t="s">
        <v>77</v>
      </c>
      <c r="AU151" s="212" t="s">
        <v>86</v>
      </c>
      <c r="AY151" s="211" t="s">
        <v>125</v>
      </c>
      <c r="BK151" s="213">
        <f>SUM(BK152:BK157)</f>
        <v>0</v>
      </c>
    </row>
    <row r="152" s="2" customFormat="1" ht="24.15" customHeight="1">
      <c r="A152" s="35"/>
      <c r="B152" s="36"/>
      <c r="C152" s="216" t="s">
        <v>443</v>
      </c>
      <c r="D152" s="216" t="s">
        <v>128</v>
      </c>
      <c r="E152" s="217" t="s">
        <v>721</v>
      </c>
      <c r="F152" s="218" t="s">
        <v>722</v>
      </c>
      <c r="G152" s="219" t="s">
        <v>159</v>
      </c>
      <c r="H152" s="220">
        <v>1</v>
      </c>
      <c r="I152" s="221"/>
      <c r="J152" s="222">
        <f>ROUND(I152*H152,2)</f>
        <v>0</v>
      </c>
      <c r="K152" s="223"/>
      <c r="L152" s="41"/>
      <c r="M152" s="231" t="s">
        <v>1</v>
      </c>
      <c r="N152" s="232" t="s">
        <v>43</v>
      </c>
      <c r="O152" s="88"/>
      <c r="P152" s="233">
        <f>O152*H152</f>
        <v>0</v>
      </c>
      <c r="Q152" s="233">
        <v>0.00013999999999999999</v>
      </c>
      <c r="R152" s="233">
        <f>Q152*H152</f>
        <v>0.00013999999999999999</v>
      </c>
      <c r="S152" s="233">
        <v>0</v>
      </c>
      <c r="T152" s="23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9" t="s">
        <v>132</v>
      </c>
      <c r="AT152" s="229" t="s">
        <v>128</v>
      </c>
      <c r="AU152" s="229" t="s">
        <v>88</v>
      </c>
      <c r="AY152" s="14" t="s">
        <v>125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4" t="s">
        <v>86</v>
      </c>
      <c r="BK152" s="230">
        <f>ROUND(I152*H152,2)</f>
        <v>0</v>
      </c>
      <c r="BL152" s="14" t="s">
        <v>132</v>
      </c>
      <c r="BM152" s="229" t="s">
        <v>808</v>
      </c>
    </row>
    <row r="153" s="2" customFormat="1" ht="24.15" customHeight="1">
      <c r="A153" s="35"/>
      <c r="B153" s="36"/>
      <c r="C153" s="216" t="s">
        <v>462</v>
      </c>
      <c r="D153" s="216" t="s">
        <v>128</v>
      </c>
      <c r="E153" s="217" t="s">
        <v>725</v>
      </c>
      <c r="F153" s="218" t="s">
        <v>726</v>
      </c>
      <c r="G153" s="219" t="s">
        <v>159</v>
      </c>
      <c r="H153" s="220">
        <v>1</v>
      </c>
      <c r="I153" s="221"/>
      <c r="J153" s="222">
        <f>ROUND(I153*H153,2)</f>
        <v>0</v>
      </c>
      <c r="K153" s="223"/>
      <c r="L153" s="41"/>
      <c r="M153" s="231" t="s">
        <v>1</v>
      </c>
      <c r="N153" s="232" t="s">
        <v>43</v>
      </c>
      <c r="O153" s="88"/>
      <c r="P153" s="233">
        <f>O153*H153</f>
        <v>0</v>
      </c>
      <c r="Q153" s="233">
        <v>0.00012</v>
      </c>
      <c r="R153" s="233">
        <f>Q153*H153</f>
        <v>0.00012</v>
      </c>
      <c r="S153" s="233">
        <v>0</v>
      </c>
      <c r="T153" s="23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9" t="s">
        <v>132</v>
      </c>
      <c r="AT153" s="229" t="s">
        <v>128</v>
      </c>
      <c r="AU153" s="229" t="s">
        <v>88</v>
      </c>
      <c r="AY153" s="14" t="s">
        <v>125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4" t="s">
        <v>86</v>
      </c>
      <c r="BK153" s="230">
        <f>ROUND(I153*H153,2)</f>
        <v>0</v>
      </c>
      <c r="BL153" s="14" t="s">
        <v>132</v>
      </c>
      <c r="BM153" s="229" t="s">
        <v>809</v>
      </c>
    </row>
    <row r="154" s="2" customFormat="1" ht="24.15" customHeight="1">
      <c r="A154" s="35"/>
      <c r="B154" s="36"/>
      <c r="C154" s="216" t="s">
        <v>225</v>
      </c>
      <c r="D154" s="216" t="s">
        <v>128</v>
      </c>
      <c r="E154" s="217" t="s">
        <v>729</v>
      </c>
      <c r="F154" s="218" t="s">
        <v>730</v>
      </c>
      <c r="G154" s="219" t="s">
        <v>159</v>
      </c>
      <c r="H154" s="220">
        <v>1</v>
      </c>
      <c r="I154" s="221"/>
      <c r="J154" s="222">
        <f>ROUND(I154*H154,2)</f>
        <v>0</v>
      </c>
      <c r="K154" s="223"/>
      <c r="L154" s="41"/>
      <c r="M154" s="231" t="s">
        <v>1</v>
      </c>
      <c r="N154" s="232" t="s">
        <v>43</v>
      </c>
      <c r="O154" s="88"/>
      <c r="P154" s="233">
        <f>O154*H154</f>
        <v>0</v>
      </c>
      <c r="Q154" s="233">
        <v>0.00012999999999999999</v>
      </c>
      <c r="R154" s="233">
        <f>Q154*H154</f>
        <v>0.00012999999999999999</v>
      </c>
      <c r="S154" s="233">
        <v>0</v>
      </c>
      <c r="T154" s="23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9" t="s">
        <v>132</v>
      </c>
      <c r="AT154" s="229" t="s">
        <v>128</v>
      </c>
      <c r="AU154" s="229" t="s">
        <v>88</v>
      </c>
      <c r="AY154" s="14" t="s">
        <v>125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4" t="s">
        <v>86</v>
      </c>
      <c r="BK154" s="230">
        <f>ROUND(I154*H154,2)</f>
        <v>0</v>
      </c>
      <c r="BL154" s="14" t="s">
        <v>132</v>
      </c>
      <c r="BM154" s="229" t="s">
        <v>810</v>
      </c>
    </row>
    <row r="155" s="2" customFormat="1" ht="24.15" customHeight="1">
      <c r="A155" s="35"/>
      <c r="B155" s="36"/>
      <c r="C155" s="216" t="s">
        <v>189</v>
      </c>
      <c r="D155" s="216" t="s">
        <v>128</v>
      </c>
      <c r="E155" s="217" t="s">
        <v>811</v>
      </c>
      <c r="F155" s="218" t="s">
        <v>812</v>
      </c>
      <c r="G155" s="219" t="s">
        <v>261</v>
      </c>
      <c r="H155" s="220">
        <v>65</v>
      </c>
      <c r="I155" s="221"/>
      <c r="J155" s="222">
        <f>ROUND(I155*H155,2)</f>
        <v>0</v>
      </c>
      <c r="K155" s="223"/>
      <c r="L155" s="41"/>
      <c r="M155" s="231" t="s">
        <v>1</v>
      </c>
      <c r="N155" s="232" t="s">
        <v>43</v>
      </c>
      <c r="O155" s="88"/>
      <c r="P155" s="233">
        <f>O155*H155</f>
        <v>0</v>
      </c>
      <c r="Q155" s="233">
        <v>4.0000000000000003E-05</v>
      </c>
      <c r="R155" s="233">
        <f>Q155*H155</f>
        <v>0.0026000000000000003</v>
      </c>
      <c r="S155" s="233">
        <v>0</v>
      </c>
      <c r="T155" s="23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9" t="s">
        <v>132</v>
      </c>
      <c r="AT155" s="229" t="s">
        <v>128</v>
      </c>
      <c r="AU155" s="229" t="s">
        <v>88</v>
      </c>
      <c r="AY155" s="14" t="s">
        <v>125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4" t="s">
        <v>86</v>
      </c>
      <c r="BK155" s="230">
        <f>ROUND(I155*H155,2)</f>
        <v>0</v>
      </c>
      <c r="BL155" s="14" t="s">
        <v>132</v>
      </c>
      <c r="BM155" s="229" t="s">
        <v>813</v>
      </c>
    </row>
    <row r="156" s="2" customFormat="1" ht="24.15" customHeight="1">
      <c r="A156" s="35"/>
      <c r="B156" s="36"/>
      <c r="C156" s="216" t="s">
        <v>505</v>
      </c>
      <c r="D156" s="216" t="s">
        <v>128</v>
      </c>
      <c r="E156" s="217" t="s">
        <v>814</v>
      </c>
      <c r="F156" s="218" t="s">
        <v>815</v>
      </c>
      <c r="G156" s="219" t="s">
        <v>261</v>
      </c>
      <c r="H156" s="220">
        <v>65</v>
      </c>
      <c r="I156" s="221"/>
      <c r="J156" s="222">
        <f>ROUND(I156*H156,2)</f>
        <v>0</v>
      </c>
      <c r="K156" s="223"/>
      <c r="L156" s="41"/>
      <c r="M156" s="231" t="s">
        <v>1</v>
      </c>
      <c r="N156" s="232" t="s">
        <v>43</v>
      </c>
      <c r="O156" s="88"/>
      <c r="P156" s="233">
        <f>O156*H156</f>
        <v>0</v>
      </c>
      <c r="Q156" s="233">
        <v>4.0000000000000003E-05</v>
      </c>
      <c r="R156" s="233">
        <f>Q156*H156</f>
        <v>0.0026000000000000003</v>
      </c>
      <c r="S156" s="233">
        <v>0</v>
      </c>
      <c r="T156" s="23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9" t="s">
        <v>132</v>
      </c>
      <c r="AT156" s="229" t="s">
        <v>128</v>
      </c>
      <c r="AU156" s="229" t="s">
        <v>88</v>
      </c>
      <c r="AY156" s="14" t="s">
        <v>125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4" t="s">
        <v>86</v>
      </c>
      <c r="BK156" s="230">
        <f>ROUND(I156*H156,2)</f>
        <v>0</v>
      </c>
      <c r="BL156" s="14" t="s">
        <v>132</v>
      </c>
      <c r="BM156" s="229" t="s">
        <v>816</v>
      </c>
    </row>
    <row r="157" s="2" customFormat="1" ht="24.15" customHeight="1">
      <c r="A157" s="35"/>
      <c r="B157" s="36"/>
      <c r="C157" s="216" t="s">
        <v>508</v>
      </c>
      <c r="D157" s="216" t="s">
        <v>128</v>
      </c>
      <c r="E157" s="217" t="s">
        <v>817</v>
      </c>
      <c r="F157" s="218" t="s">
        <v>818</v>
      </c>
      <c r="G157" s="219" t="s">
        <v>261</v>
      </c>
      <c r="H157" s="220">
        <v>65</v>
      </c>
      <c r="I157" s="221"/>
      <c r="J157" s="222">
        <f>ROUND(I157*H157,2)</f>
        <v>0</v>
      </c>
      <c r="K157" s="223"/>
      <c r="L157" s="41"/>
      <c r="M157" s="231" t="s">
        <v>1</v>
      </c>
      <c r="N157" s="232" t="s">
        <v>43</v>
      </c>
      <c r="O157" s="88"/>
      <c r="P157" s="233">
        <f>O157*H157</f>
        <v>0</v>
      </c>
      <c r="Q157" s="233">
        <v>4.0000000000000003E-05</v>
      </c>
      <c r="R157" s="233">
        <f>Q157*H157</f>
        <v>0.0026000000000000003</v>
      </c>
      <c r="S157" s="233">
        <v>0</v>
      </c>
      <c r="T157" s="23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132</v>
      </c>
      <c r="AT157" s="229" t="s">
        <v>128</v>
      </c>
      <c r="AU157" s="229" t="s">
        <v>88</v>
      </c>
      <c r="AY157" s="14" t="s">
        <v>125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86</v>
      </c>
      <c r="BK157" s="230">
        <f>ROUND(I157*H157,2)</f>
        <v>0</v>
      </c>
      <c r="BL157" s="14" t="s">
        <v>132</v>
      </c>
      <c r="BM157" s="229" t="s">
        <v>819</v>
      </c>
    </row>
    <row r="158" s="12" customFormat="1" ht="25.92" customHeight="1">
      <c r="A158" s="12"/>
      <c r="B158" s="200"/>
      <c r="C158" s="201"/>
      <c r="D158" s="202" t="s">
        <v>77</v>
      </c>
      <c r="E158" s="203" t="s">
        <v>820</v>
      </c>
      <c r="F158" s="203" t="s">
        <v>821</v>
      </c>
      <c r="G158" s="201"/>
      <c r="H158" s="201"/>
      <c r="I158" s="204"/>
      <c r="J158" s="205">
        <f>BK158</f>
        <v>0</v>
      </c>
      <c r="K158" s="201"/>
      <c r="L158" s="206"/>
      <c r="M158" s="207"/>
      <c r="N158" s="208"/>
      <c r="O158" s="208"/>
      <c r="P158" s="209">
        <f>P159</f>
        <v>0</v>
      </c>
      <c r="Q158" s="208"/>
      <c r="R158" s="209">
        <f>R159</f>
        <v>0</v>
      </c>
      <c r="S158" s="208"/>
      <c r="T158" s="210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164</v>
      </c>
      <c r="AT158" s="212" t="s">
        <v>77</v>
      </c>
      <c r="AU158" s="212" t="s">
        <v>78</v>
      </c>
      <c r="AY158" s="211" t="s">
        <v>125</v>
      </c>
      <c r="BK158" s="213">
        <f>BK159</f>
        <v>0</v>
      </c>
    </row>
    <row r="159" s="12" customFormat="1" ht="22.8" customHeight="1">
      <c r="A159" s="12"/>
      <c r="B159" s="200"/>
      <c r="C159" s="201"/>
      <c r="D159" s="202" t="s">
        <v>77</v>
      </c>
      <c r="E159" s="214" t="s">
        <v>822</v>
      </c>
      <c r="F159" s="214" t="s">
        <v>823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P160</f>
        <v>0</v>
      </c>
      <c r="Q159" s="208"/>
      <c r="R159" s="209">
        <f>R160</f>
        <v>0</v>
      </c>
      <c r="S159" s="208"/>
      <c r="T159" s="210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164</v>
      </c>
      <c r="AT159" s="212" t="s">
        <v>77</v>
      </c>
      <c r="AU159" s="212" t="s">
        <v>86</v>
      </c>
      <c r="AY159" s="211" t="s">
        <v>125</v>
      </c>
      <c r="BK159" s="213">
        <f>BK160</f>
        <v>0</v>
      </c>
    </row>
    <row r="160" s="2" customFormat="1" ht="16.5" customHeight="1">
      <c r="A160" s="35"/>
      <c r="B160" s="36"/>
      <c r="C160" s="216" t="s">
        <v>512</v>
      </c>
      <c r="D160" s="216" t="s">
        <v>128</v>
      </c>
      <c r="E160" s="217" t="s">
        <v>824</v>
      </c>
      <c r="F160" s="218" t="s">
        <v>825</v>
      </c>
      <c r="G160" s="219" t="s">
        <v>826</v>
      </c>
      <c r="H160" s="220">
        <v>1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43</v>
      </c>
      <c r="O160" s="226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9" t="s">
        <v>827</v>
      </c>
      <c r="AT160" s="229" t="s">
        <v>128</v>
      </c>
      <c r="AU160" s="229" t="s">
        <v>88</v>
      </c>
      <c r="AY160" s="14" t="s">
        <v>125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4" t="s">
        <v>86</v>
      </c>
      <c r="BK160" s="230">
        <f>ROUND(I160*H160,2)</f>
        <v>0</v>
      </c>
      <c r="BL160" s="14" t="s">
        <v>827</v>
      </c>
      <c r="BM160" s="229" t="s">
        <v>828</v>
      </c>
    </row>
    <row r="161" s="2" customFormat="1" ht="6.96" customHeight="1">
      <c r="A161" s="35"/>
      <c r="B161" s="63"/>
      <c r="C161" s="64"/>
      <c r="D161" s="64"/>
      <c r="E161" s="64"/>
      <c r="F161" s="64"/>
      <c r="G161" s="64"/>
      <c r="H161" s="64"/>
      <c r="I161" s="64"/>
      <c r="J161" s="64"/>
      <c r="K161" s="64"/>
      <c r="L161" s="41"/>
      <c r="M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sheetProtection sheet="1" autoFilter="0" formatColumns="0" formatRows="0" objects="1" scenarios="1" spinCount="100000" saltValue="ksnh8D4tLIooZLzC5YxW+NbF0utKfzXBSF/MBgeVk9cwPBzX2f9GJV5zrV2R96WtgVLOnd1K1HMeDMZycfpcIw==" hashValue="va4x+sZtwmWxKvlfFq65YZPFcQyXzDR0O6A8PdnboQhfpjlzdR64GbQjp7GAJov84c5wUgoGuoGN2TGuPJNPWw==" algorithmName="SHA-512" password="CC35"/>
  <autoFilter ref="C123:K16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DIDA-PC\JVik</dc:creator>
  <cp:lastModifiedBy>DIDA-PC\JVik</cp:lastModifiedBy>
  <dcterms:created xsi:type="dcterms:W3CDTF">2023-07-25T07:12:37Z</dcterms:created>
  <dcterms:modified xsi:type="dcterms:W3CDTF">2023-07-25T07:12:41Z</dcterms:modified>
</cp:coreProperties>
</file>